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20055" windowHeight="7950" firstSheet="1" activeTab="1"/>
  </bookViews>
  <sheets>
    <sheet name="SEGMENT WISE MARCH 19 VS 20" sheetId="1" r:id="rId1"/>
    <sheet name="SEGMENT WISE 18-19 VS 19-20 " sheetId="4" r:id="rId2"/>
    <sheet name="SSA WISE MAR 19 VS 2020" sheetId="2" r:id="rId3"/>
    <sheet name="SSA WISE 2018-19 VS 2019-20" sheetId="5" r:id="rId4"/>
  </sheets>
  <definedNames>
    <definedName name="_xlnm.Print_Area" localSheetId="3">'SSA WISE 2018-19 VS 2019-20'!$A$1:$Q$36</definedName>
  </definedNames>
  <calcPr calcId="152511"/>
</workbook>
</file>

<file path=xl/calcChain.xml><?xml version="1.0" encoding="utf-8"?>
<calcChain xmlns="http://schemas.openxmlformats.org/spreadsheetml/2006/main">
  <c r="Q6" i="5" l="1"/>
  <c r="Q7" i="5"/>
  <c r="Q8" i="5"/>
  <c r="Q10" i="5"/>
  <c r="Q11" i="5"/>
  <c r="Q12" i="5"/>
  <c r="Q14" i="5"/>
  <c r="Q15" i="5"/>
  <c r="Q16" i="5"/>
  <c r="Q18" i="5"/>
  <c r="Q19" i="5"/>
  <c r="Q20" i="5"/>
  <c r="Q22" i="5"/>
  <c r="Q23" i="5"/>
  <c r="Q24" i="5"/>
  <c r="Q26" i="5"/>
  <c r="Q27" i="5"/>
  <c r="Q28" i="5"/>
  <c r="Q30" i="5"/>
  <c r="Q31" i="5"/>
  <c r="Q32" i="5"/>
  <c r="Q34" i="5"/>
  <c r="Q35" i="5"/>
  <c r="Q33" i="5"/>
  <c r="Q29" i="5"/>
  <c r="Q25" i="5"/>
  <c r="Q21" i="5"/>
  <c r="Q17" i="5"/>
  <c r="Q13" i="5"/>
  <c r="Q9" i="5"/>
  <c r="Q5" i="5"/>
  <c r="B36" i="5"/>
  <c r="C36" i="5"/>
  <c r="E36" i="5"/>
  <c r="F36" i="5"/>
  <c r="H36" i="5"/>
  <c r="I36" i="5"/>
  <c r="K36" i="5"/>
  <c r="L36" i="5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5" i="2"/>
  <c r="T11" i="5"/>
  <c r="E4" i="4"/>
  <c r="J36" i="5" l="1"/>
  <c r="D36" i="5"/>
  <c r="N36" i="5"/>
  <c r="G36" i="5"/>
  <c r="M36" i="5"/>
  <c r="O36" i="5"/>
  <c r="E30" i="4"/>
  <c r="E28" i="4"/>
  <c r="E26" i="4"/>
  <c r="E24" i="4"/>
  <c r="E23" i="4"/>
  <c r="E20" i="4"/>
  <c r="E19" i="4"/>
  <c r="E18" i="4"/>
  <c r="E17" i="4"/>
  <c r="E16" i="4"/>
  <c r="E12" i="4"/>
  <c r="E11" i="4"/>
  <c r="E10" i="4"/>
  <c r="E9" i="4"/>
  <c r="E8" i="4"/>
  <c r="E7" i="4"/>
  <c r="E6" i="4"/>
  <c r="I36" i="2"/>
  <c r="K36" i="2"/>
  <c r="L36" i="2"/>
  <c r="H36" i="2"/>
  <c r="F36" i="2"/>
  <c r="E36" i="2"/>
  <c r="C36" i="2"/>
  <c r="B36" i="2"/>
  <c r="E23" i="1"/>
  <c r="E24" i="1"/>
  <c r="E26" i="1"/>
  <c r="E28" i="1"/>
  <c r="E30" i="1"/>
  <c r="E10" i="1"/>
  <c r="E9" i="1"/>
  <c r="E8" i="1"/>
  <c r="E6" i="1"/>
  <c r="E4" i="1"/>
  <c r="C32" i="1"/>
  <c r="E20" i="1"/>
  <c r="E19" i="1"/>
  <c r="E18" i="1"/>
  <c r="E17" i="1"/>
  <c r="E16" i="1"/>
  <c r="E11" i="1"/>
  <c r="E7" i="1"/>
  <c r="G36" i="2" l="1"/>
  <c r="N36" i="2"/>
  <c r="M36" i="2"/>
  <c r="J36" i="2"/>
  <c r="D36" i="2"/>
  <c r="O36" i="2"/>
  <c r="P36" i="2" s="1"/>
  <c r="Q36" i="2" s="1"/>
  <c r="P36" i="5"/>
  <c r="Q36" i="5" s="1"/>
  <c r="E22" i="4"/>
  <c r="B32" i="4"/>
  <c r="C32" i="4"/>
  <c r="E14" i="4"/>
  <c r="E15" i="4"/>
  <c r="E15" i="1"/>
  <c r="E22" i="1"/>
  <c r="B32" i="1"/>
  <c r="E14" i="1"/>
  <c r="D32" i="4" l="1"/>
  <c r="E32" i="4" s="1"/>
  <c r="E12" i="1"/>
  <c r="D32" i="1"/>
  <c r="E32" i="1" s="1"/>
</calcChain>
</file>

<file path=xl/sharedStrings.xml><?xml version="1.0" encoding="utf-8"?>
<sst xmlns="http://schemas.openxmlformats.org/spreadsheetml/2006/main" count="158" uniqueCount="73">
  <si>
    <t>Seg</t>
  </si>
  <si>
    <t>Diff</t>
  </si>
  <si>
    <t>% Variation</t>
  </si>
  <si>
    <t>CFA TOTAL</t>
  </si>
  <si>
    <t>Landline</t>
  </si>
  <si>
    <t>Broadband</t>
  </si>
  <si>
    <t>FTTH</t>
  </si>
  <si>
    <t>IN</t>
  </si>
  <si>
    <t>IDC</t>
  </si>
  <si>
    <t>IUC</t>
  </si>
  <si>
    <t>Others (incl PCO, VPT,DSPT,Surcharge,wifi, USO subsidy etc)</t>
  </si>
  <si>
    <t>CM TOTAL</t>
  </si>
  <si>
    <t>I. Prepaid :</t>
  </si>
  <si>
    <t>i) IN Prepaid Revenue(C-Topup)</t>
  </si>
  <si>
    <t>ii) FRC+OTF</t>
  </si>
  <si>
    <t>iii) IUC GMSC</t>
  </si>
  <si>
    <t>iv) Tower Sharing</t>
  </si>
  <si>
    <t>v) Sale of Prepaid sims</t>
  </si>
  <si>
    <t>II. Postpaid</t>
  </si>
  <si>
    <t>i)   Postpaid</t>
  </si>
  <si>
    <t>ii)  Push SMS</t>
  </si>
  <si>
    <t xml:space="preserve">EB BCA </t>
  </si>
  <si>
    <t>NB</t>
  </si>
  <si>
    <t>OI</t>
  </si>
  <si>
    <t>GRAND TOTAL</t>
  </si>
  <si>
    <t>LC BCA</t>
  </si>
  <si>
    <t>Basic Landline</t>
  </si>
  <si>
    <t>BB</t>
  </si>
  <si>
    <t>MH CIRCLE  - Revenue Comparison March 2019 vs March 2020           (Amt in'000)</t>
  </si>
  <si>
    <t>Ahmednagar</t>
  </si>
  <si>
    <t>Akola</t>
  </si>
  <si>
    <t>Amravati</t>
  </si>
  <si>
    <t>Aurangabad</t>
  </si>
  <si>
    <t>Beed</t>
  </si>
  <si>
    <t>Bhandara</t>
  </si>
  <si>
    <t>Buldhana</t>
  </si>
  <si>
    <t>Chandrapur</t>
  </si>
  <si>
    <t>Dhule</t>
  </si>
  <si>
    <t>Gadchiroli</t>
  </si>
  <si>
    <t>Goa</t>
  </si>
  <si>
    <t>Jalgaon</t>
  </si>
  <si>
    <t>Jalna</t>
  </si>
  <si>
    <t>Kalyan</t>
  </si>
  <si>
    <t>Kolhapur</t>
  </si>
  <si>
    <t>Latur</t>
  </si>
  <si>
    <t>Nagpur</t>
  </si>
  <si>
    <t>Nanded</t>
  </si>
  <si>
    <t>Nashik</t>
  </si>
  <si>
    <t>Osmanabad</t>
  </si>
  <si>
    <t>Parbhani</t>
  </si>
  <si>
    <t>Pune</t>
  </si>
  <si>
    <t>Raigad</t>
  </si>
  <si>
    <t>Ratnagiri</t>
  </si>
  <si>
    <t>Sangli</t>
  </si>
  <si>
    <t>Satara</t>
  </si>
  <si>
    <t>Sindhudurg</t>
  </si>
  <si>
    <t>Solapur</t>
  </si>
  <si>
    <t>Wardha</t>
  </si>
  <si>
    <t>Yavatmal</t>
  </si>
  <si>
    <t>Particulars</t>
  </si>
  <si>
    <t>MH Circle Office</t>
  </si>
  <si>
    <t>TOTAL</t>
  </si>
  <si>
    <t>2018-19</t>
  </si>
  <si>
    <t>2019-20</t>
  </si>
  <si>
    <t>SSA WISE SEGMENT WISE ABF March 19 VS March 20  (Amt in ' 000)</t>
  </si>
  <si>
    <t xml:space="preserve">TOTAL </t>
  </si>
  <si>
    <t>DIFF</t>
  </si>
  <si>
    <t>% DIFF</t>
  </si>
  <si>
    <t>MAR.-19</t>
  </si>
  <si>
    <t>MAR.-20</t>
  </si>
  <si>
    <t>SSA WISE SEGMENT WISE ABF 2018-19 VS 2019-20  (Amt in Crores)</t>
  </si>
  <si>
    <t>MH CIRCLE  - Revenue Comparison 2018-19 vs 2019-20           (Amt in Crores)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</si>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</sst>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b/>
      <u/>
      <sz val="12"/>
      <color theme="1"/>
      <name val="Tahoma"/>
      <family val="2"/>
    </font>
    <font>
      <b/>
      <sz val="14"/>
      <color theme="1"/>
      <name val="Tahoma"/>
      <family val="2"/>
    </font>
    <font>
      <b/>
      <sz val="10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2" fillId="0" borderId="8" xfId="0" applyFont="1" applyFill="1" applyBorder="1"/>
    <xf numFmtId="0" fontId="2" fillId="0" borderId="5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2" fontId="2" fillId="0" borderId="0" xfId="0" applyNumberFormat="1" applyFont="1" applyFill="1"/>
    <xf numFmtId="0" fontId="3" fillId="0" borderId="8" xfId="0" applyFont="1" applyFill="1" applyBorder="1"/>
    <xf numFmtId="0" fontId="3" fillId="0" borderId="9" xfId="0" applyFont="1" applyFill="1" applyBorder="1" applyAlignment="1">
      <alignment horizontal="left"/>
    </xf>
    <xf numFmtId="164" fontId="3" fillId="0" borderId="0" xfId="0" applyNumberFormat="1" applyFont="1" applyFill="1"/>
    <xf numFmtId="0" fontId="3" fillId="0" borderId="8" xfId="0" applyFont="1" applyFill="1" applyBorder="1" applyAlignment="1">
      <alignment wrapText="1"/>
    </xf>
    <xf numFmtId="0" fontId="2" fillId="0" borderId="0" xfId="0" applyFont="1" applyFill="1"/>
    <xf numFmtId="0" fontId="4" fillId="0" borderId="8" xfId="0" applyFont="1" applyFill="1" applyBorder="1"/>
    <xf numFmtId="2" fontId="3" fillId="0" borderId="5" xfId="0" applyNumberFormat="1" applyFont="1" applyFill="1" applyBorder="1" applyAlignment="1">
      <alignment horizontal="left"/>
    </xf>
    <xf numFmtId="0" fontId="2" fillId="0" borderId="10" xfId="0" applyFont="1" applyFill="1" applyBorder="1"/>
    <xf numFmtId="0" fontId="2" fillId="0" borderId="11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/>
    <xf numFmtId="164" fontId="3" fillId="0" borderId="0" xfId="0" applyNumberFormat="1" applyFont="1"/>
    <xf numFmtId="0" fontId="0" fillId="0" borderId="5" xfId="0" applyBorder="1"/>
    <xf numFmtId="0" fontId="5" fillId="0" borderId="15" xfId="0" applyFont="1" applyBorder="1" applyAlignment="1">
      <alignment horizontal="center"/>
    </xf>
    <xf numFmtId="0" fontId="0" fillId="0" borderId="8" xfId="0" applyBorder="1"/>
    <xf numFmtId="0" fontId="0" fillId="0" borderId="8" xfId="0" applyFill="1" applyBorder="1"/>
    <xf numFmtId="0" fontId="1" fillId="0" borderId="10" xfId="0" applyFont="1" applyFill="1" applyBorder="1"/>
    <xf numFmtId="0" fontId="2" fillId="0" borderId="16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left"/>
    </xf>
    <xf numFmtId="2" fontId="0" fillId="0" borderId="5" xfId="0" applyNumberFormat="1" applyBorder="1"/>
    <xf numFmtId="2" fontId="0" fillId="0" borderId="9" xfId="0" applyNumberFormat="1" applyBorder="1"/>
    <xf numFmtId="2" fontId="1" fillId="0" borderId="11" xfId="0" applyNumberFormat="1" applyFont="1" applyBorder="1"/>
    <xf numFmtId="2" fontId="0" fillId="0" borderId="11" xfId="0" applyNumberFormat="1" applyBorder="1"/>
    <xf numFmtId="2" fontId="0" fillId="0" borderId="12" xfId="0" applyNumberFormat="1" applyBorder="1"/>
    <xf numFmtId="2" fontId="2" fillId="0" borderId="5" xfId="0" applyNumberFormat="1" applyFont="1" applyFill="1" applyBorder="1" applyAlignment="1">
      <alignment horizontal="left"/>
    </xf>
    <xf numFmtId="0" fontId="0" fillId="0" borderId="13" xfId="0" applyBorder="1"/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2" fontId="0" fillId="2" borderId="28" xfId="0" applyNumberFormat="1" applyFill="1" applyBorder="1" applyAlignment="1">
      <alignment horizontal="center" vertical="center"/>
    </xf>
    <xf numFmtId="2" fontId="1" fillId="2" borderId="31" xfId="0" applyNumberFormat="1" applyFont="1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2" fontId="1" fillId="3" borderId="31" xfId="0" applyNumberFormat="1" applyFont="1" applyFill="1" applyBorder="1" applyAlignment="1">
      <alignment horizontal="center" vertical="center"/>
    </xf>
    <xf numFmtId="2" fontId="0" fillId="4" borderId="6" xfId="0" applyNumberFormat="1" applyFill="1" applyBorder="1" applyAlignment="1">
      <alignment horizontal="center" vertical="center"/>
    </xf>
    <xf numFmtId="2" fontId="0" fillId="4" borderId="5" xfId="0" applyNumberFormat="1" applyFill="1" applyBorder="1" applyAlignment="1">
      <alignment horizontal="center" vertical="center"/>
    </xf>
    <xf numFmtId="2" fontId="0" fillId="4" borderId="28" xfId="0" applyNumberFormat="1" applyFill="1" applyBorder="1" applyAlignment="1">
      <alignment horizontal="center" vertical="center"/>
    </xf>
    <xf numFmtId="2" fontId="1" fillId="4" borderId="31" xfId="0" applyNumberFormat="1" applyFont="1" applyFill="1" applyBorder="1" applyAlignment="1">
      <alignment horizontal="center" vertical="center"/>
    </xf>
    <xf numFmtId="2" fontId="0" fillId="5" borderId="6" xfId="0" applyNumberFormat="1" applyFill="1" applyBorder="1" applyAlignment="1">
      <alignment horizontal="center" vertical="center"/>
    </xf>
    <xf numFmtId="2" fontId="0" fillId="5" borderId="5" xfId="0" applyNumberFormat="1" applyFill="1" applyBorder="1" applyAlignment="1">
      <alignment horizontal="center" vertical="center"/>
    </xf>
    <xf numFmtId="2" fontId="0" fillId="5" borderId="28" xfId="0" applyNumberFormat="1" applyFill="1" applyBorder="1" applyAlignment="1">
      <alignment horizontal="center" vertical="center"/>
    </xf>
    <xf numFmtId="2" fontId="1" fillId="5" borderId="31" xfId="0" applyNumberFormat="1" applyFont="1" applyFill="1" applyBorder="1" applyAlignment="1">
      <alignment horizontal="center" vertical="center"/>
    </xf>
    <xf numFmtId="2" fontId="0" fillId="5" borderId="7" xfId="0" applyNumberFormat="1" applyFill="1" applyBorder="1" applyAlignment="1">
      <alignment horizontal="center" vertical="center"/>
    </xf>
    <xf numFmtId="2" fontId="0" fillId="5" borderId="9" xfId="0" applyNumberFormat="1" applyFill="1" applyBorder="1" applyAlignment="1">
      <alignment horizontal="center" vertical="center"/>
    </xf>
    <xf numFmtId="2" fontId="0" fillId="5" borderId="29" xfId="0" applyNumberFormat="1" applyFill="1" applyBorder="1" applyAlignment="1">
      <alignment horizontal="center" vertical="center"/>
    </xf>
    <xf numFmtId="2" fontId="1" fillId="5" borderId="32" xfId="0" applyNumberFormat="1" applyFont="1" applyFill="1" applyBorder="1" applyAlignment="1">
      <alignment horizontal="center" vertical="center"/>
    </xf>
    <xf numFmtId="2" fontId="0" fillId="3" borderId="7" xfId="0" applyNumberFormat="1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2" fontId="0" fillId="3" borderId="9" xfId="0" applyNumberFormat="1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2" fontId="0" fillId="3" borderId="29" xfId="0" applyNumberForma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2" fontId="1" fillId="3" borderId="32" xfId="0" applyNumberFormat="1" applyFont="1" applyFill="1" applyBorder="1" applyAlignment="1">
      <alignment horizontal="center" vertical="center"/>
    </xf>
    <xf numFmtId="2" fontId="1" fillId="3" borderId="22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7" fontId="2" fillId="0" borderId="2" xfId="0" applyNumberFormat="1" applyFont="1" applyFill="1" applyBorder="1" applyAlignment="1">
      <alignment horizontal="left" vertical="center" wrapText="1"/>
    </xf>
    <xf numFmtId="17" fontId="2" fillId="0" borderId="6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17" fontId="2" fillId="0" borderId="8" xfId="0" applyNumberFormat="1" applyFont="1" applyFill="1" applyBorder="1" applyAlignment="1">
      <alignment horizontal="left" vertical="center" wrapText="1"/>
    </xf>
    <xf numFmtId="17" fontId="2" fillId="0" borderId="5" xfId="0" applyNumberFormat="1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7" fontId="2" fillId="0" borderId="9" xfId="0" applyNumberFormat="1" applyFont="1" applyFill="1" applyBorder="1" applyAlignment="1">
      <alignment horizontal="left" vertical="center" wrapText="1"/>
    </xf>
    <xf numFmtId="0" fontId="2" fillId="0" borderId="21" xfId="0" applyFont="1" applyBorder="1" applyAlignment="1">
      <alignment horizontal="center"/>
    </xf>
    <xf numFmtId="17" fontId="6" fillId="5" borderId="5" xfId="0" applyNumberFormat="1" applyFont="1" applyFill="1" applyBorder="1" applyAlignment="1">
      <alignment horizontal="center" vertical="center" wrapText="1"/>
    </xf>
    <xf numFmtId="17" fontId="6" fillId="5" borderId="11" xfId="0" applyNumberFormat="1" applyFont="1" applyFill="1" applyBorder="1" applyAlignment="1">
      <alignment horizontal="center" vertical="center" wrapText="1"/>
    </xf>
    <xf numFmtId="17" fontId="6" fillId="5" borderId="9" xfId="0" applyNumberFormat="1" applyFont="1" applyFill="1" applyBorder="1" applyAlignment="1">
      <alignment horizontal="center" vertical="center" wrapText="1"/>
    </xf>
    <xf numFmtId="17" fontId="6" fillId="5" borderId="12" xfId="0" applyNumberFormat="1" applyFont="1" applyFill="1" applyBorder="1" applyAlignment="1">
      <alignment horizontal="center" vertical="center" wrapText="1"/>
    </xf>
    <xf numFmtId="17" fontId="6" fillId="4" borderId="5" xfId="0" applyNumberFormat="1" applyFont="1" applyFill="1" applyBorder="1" applyAlignment="1">
      <alignment horizontal="center" vertical="center" wrapText="1"/>
    </xf>
    <xf numFmtId="17" fontId="6" fillId="4" borderId="11" xfId="0" applyNumberFormat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2" fillId="3" borderId="37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17" fontId="2" fillId="0" borderId="10" xfId="0" applyNumberFormat="1" applyFont="1" applyFill="1" applyBorder="1" applyAlignment="1">
      <alignment horizontal="left" vertical="center" wrapText="1"/>
    </xf>
    <xf numFmtId="17" fontId="6" fillId="2" borderId="5" xfId="0" applyNumberFormat="1" applyFont="1" applyFill="1" applyBorder="1" applyAlignment="1">
      <alignment horizontal="center" vertical="center" wrapText="1"/>
    </xf>
    <xf numFmtId="17" fontId="6" fillId="2" borderId="11" xfId="0" applyNumberFormat="1" applyFont="1" applyFill="1" applyBorder="1" applyAlignment="1">
      <alignment horizontal="center" vertical="center" wrapText="1"/>
    </xf>
    <xf numFmtId="17" fontId="6" fillId="3" borderId="5" xfId="0" applyNumberFormat="1" applyFont="1" applyFill="1" applyBorder="1" applyAlignment="1">
      <alignment horizontal="center" vertical="center" wrapText="1"/>
    </xf>
    <xf numFmtId="17" fontId="6" fillId="3" borderId="11" xfId="0" applyNumberFormat="1" applyFont="1" applyFill="1" applyBorder="1" applyAlignment="1">
      <alignment horizontal="center" vertical="center" wrapText="1"/>
    </xf>
    <xf numFmtId="17" fontId="6" fillId="3" borderId="9" xfId="0" applyNumberFormat="1" applyFont="1" applyFill="1" applyBorder="1" applyAlignment="1">
      <alignment horizontal="center" vertical="center" wrapText="1"/>
    </xf>
    <xf numFmtId="17" fontId="6" fillId="3" borderId="12" xfId="0" applyNumberFormat="1" applyFont="1" applyFill="1" applyBorder="1" applyAlignment="1">
      <alignment horizontal="center" vertical="center" wrapText="1"/>
    </xf>
    <xf numFmtId="17" fontId="6" fillId="3" borderId="33" xfId="0" applyNumberFormat="1" applyFont="1" applyFill="1" applyBorder="1" applyAlignment="1">
      <alignment horizontal="center" vertical="center" wrapText="1"/>
    </xf>
    <xf numFmtId="17" fontId="6" fillId="3" borderId="34" xfId="0" applyNumberFormat="1" applyFont="1" applyFill="1" applyBorder="1" applyAlignment="1">
      <alignment horizontal="center" vertical="center" wrapText="1"/>
    </xf>
    <xf numFmtId="2" fontId="2" fillId="6" borderId="5" xfId="0" applyNumberFormat="1" applyFont="1" applyFill="1" applyBorder="1" applyAlignment="1">
      <alignment horizontal="left"/>
    </xf>
    <xf numFmtId="2" fontId="3" fillId="6" borderId="5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G18" sqref="G18"/>
    </sheetView>
  </sheetViews>
  <sheetFormatPr defaultRowHeight="15" x14ac:dyDescent="0.2"/>
  <cols>
    <col min="1" max="1" width="44.140625" style="18" customWidth="1"/>
    <col min="2" max="2" width="11.28515625" style="18" bestFit="1" customWidth="1"/>
    <col min="3" max="4" width="10.85546875" style="18" bestFit="1" customWidth="1"/>
    <col min="5" max="5" width="15.5703125" style="18" bestFit="1" customWidth="1"/>
    <col min="6" max="6" width="20.42578125" style="18" customWidth="1"/>
    <col min="7" max="7" width="13.7109375" style="18" bestFit="1" customWidth="1"/>
    <col min="8" max="16384" width="9.140625" style="18"/>
  </cols>
  <sheetData>
    <row r="1" spans="1:8" ht="16.5" customHeight="1" thickBot="1" x14ac:dyDescent="0.25">
      <c r="A1" s="68" t="s">
        <v>28</v>
      </c>
      <c r="B1" s="68"/>
      <c r="C1" s="68"/>
      <c r="D1" s="68"/>
      <c r="E1" s="69"/>
      <c r="F1" s="1"/>
    </row>
    <row r="2" spans="1:8" x14ac:dyDescent="0.2">
      <c r="A2" s="70" t="s">
        <v>0</v>
      </c>
      <c r="B2" s="72">
        <v>43525</v>
      </c>
      <c r="C2" s="72">
        <v>43891</v>
      </c>
      <c r="D2" s="74" t="s">
        <v>1</v>
      </c>
      <c r="E2" s="76" t="s">
        <v>2</v>
      </c>
      <c r="F2" s="1"/>
    </row>
    <row r="3" spans="1:8" s="19" customFormat="1" x14ac:dyDescent="0.25">
      <c r="A3" s="71"/>
      <c r="B3" s="73"/>
      <c r="C3" s="73"/>
      <c r="D3" s="75"/>
      <c r="E3" s="77"/>
      <c r="F3" s="2"/>
    </row>
    <row r="4" spans="1:8" s="20" customFormat="1" x14ac:dyDescent="0.2">
      <c r="A4" s="3" t="s">
        <v>3</v>
      </c>
      <c r="B4" s="34">
        <v>99.037700000000001</v>
      </c>
      <c r="C4" s="34">
        <v>61.723599999999998</v>
      </c>
      <c r="D4" s="34">
        <v>-37.314100000000003</v>
      </c>
      <c r="E4" s="5">
        <f>ROUND(+D4/B4*100,2)</f>
        <v>-37.68</v>
      </c>
      <c r="F4" s="6"/>
    </row>
    <row r="5" spans="1:8" x14ac:dyDescent="0.2">
      <c r="A5" s="7"/>
      <c r="B5" s="13">
        <v>0</v>
      </c>
      <c r="C5" s="13">
        <v>0</v>
      </c>
      <c r="D5" s="13">
        <v>0</v>
      </c>
      <c r="E5" s="8"/>
      <c r="F5" s="1"/>
      <c r="H5" s="20" t="s">
        <v>72</v>
      </c>
    </row>
    <row r="6" spans="1:8" x14ac:dyDescent="0.2">
      <c r="A6" s="7" t="s">
        <v>4</v>
      </c>
      <c r="B6" s="13">
        <v>19.982099999999999</v>
      </c>
      <c r="C6" s="13">
        <v>18.5379</v>
      </c>
      <c r="D6" s="34">
        <v>-1.4441999999999999</v>
      </c>
      <c r="E6" s="5">
        <f>ROUND(+D6/B6*100,2)</f>
        <v>-7.23</v>
      </c>
      <c r="F6" s="1"/>
    </row>
    <row r="7" spans="1:8" x14ac:dyDescent="0.2">
      <c r="A7" s="7" t="s">
        <v>5</v>
      </c>
      <c r="B7" s="13">
        <v>27.750499999999999</v>
      </c>
      <c r="C7" s="13">
        <v>24.564900000000002</v>
      </c>
      <c r="D7" s="34">
        <v>-3.1856</v>
      </c>
      <c r="E7" s="5">
        <f t="shared" ref="E7:E12" si="0">ROUND(+D7/B7*100,2)</f>
        <v>-11.48</v>
      </c>
      <c r="F7" s="1"/>
    </row>
    <row r="8" spans="1:8" x14ac:dyDescent="0.2">
      <c r="A8" s="7" t="s">
        <v>6</v>
      </c>
      <c r="B8" s="13">
        <v>4.1188000000000002</v>
      </c>
      <c r="C8" s="13">
        <v>6.9992000000000001</v>
      </c>
      <c r="D8" s="34">
        <v>2.8803999999999998</v>
      </c>
      <c r="E8" s="5">
        <f>ROUND(+D8/B8*100,2)</f>
        <v>69.930000000000007</v>
      </c>
      <c r="F8" s="1"/>
    </row>
    <row r="9" spans="1:8" x14ac:dyDescent="0.2">
      <c r="A9" s="7" t="s">
        <v>7</v>
      </c>
      <c r="B9" s="13">
        <v>1.6020000000000001</v>
      </c>
      <c r="C9" s="13">
        <v>1.2595000000000001</v>
      </c>
      <c r="D9" s="34">
        <v>-0.34250000000000003</v>
      </c>
      <c r="E9" s="5">
        <f>ROUND(+D9/B9*100,2)</f>
        <v>-21.38</v>
      </c>
      <c r="F9" s="1"/>
    </row>
    <row r="10" spans="1:8" x14ac:dyDescent="0.2">
      <c r="A10" s="7" t="s">
        <v>8</v>
      </c>
      <c r="B10" s="13">
        <v>4.6139999999999999</v>
      </c>
      <c r="C10" s="13">
        <v>6.17</v>
      </c>
      <c r="D10" s="34">
        <v>1.556</v>
      </c>
      <c r="E10" s="5">
        <f>ROUND(+D10/B10*100,2)</f>
        <v>33.72</v>
      </c>
      <c r="F10" s="1"/>
    </row>
    <row r="11" spans="1:8" x14ac:dyDescent="0.2">
      <c r="A11" s="7" t="s">
        <v>9</v>
      </c>
      <c r="B11" s="13">
        <v>26.5518</v>
      </c>
      <c r="C11" s="13">
        <v>3.4925999999999999</v>
      </c>
      <c r="D11" s="34">
        <v>-23.059200000000001</v>
      </c>
      <c r="E11" s="5">
        <f t="shared" si="0"/>
        <v>-86.85</v>
      </c>
      <c r="F11" s="9"/>
    </row>
    <row r="12" spans="1:8" ht="30" x14ac:dyDescent="0.2">
      <c r="A12" s="10" t="s">
        <v>10</v>
      </c>
      <c r="B12" s="13">
        <v>14.4185</v>
      </c>
      <c r="C12" s="13">
        <v>0.69950000000000001</v>
      </c>
      <c r="D12" s="34">
        <v>-13.718999999999999</v>
      </c>
      <c r="E12" s="5">
        <f t="shared" si="0"/>
        <v>-95.15</v>
      </c>
      <c r="F12" s="9"/>
      <c r="G12" s="21"/>
    </row>
    <row r="13" spans="1:8" x14ac:dyDescent="0.2">
      <c r="A13" s="7"/>
      <c r="B13" s="13">
        <v>0</v>
      </c>
      <c r="C13" s="13">
        <v>0</v>
      </c>
      <c r="D13" s="13">
        <v>0</v>
      </c>
      <c r="E13" s="8"/>
      <c r="F13" s="1"/>
    </row>
    <row r="14" spans="1:8" s="20" customFormat="1" x14ac:dyDescent="0.2">
      <c r="A14" s="3" t="s">
        <v>11</v>
      </c>
      <c r="B14" s="34">
        <v>40.965899999999998</v>
      </c>
      <c r="C14" s="34">
        <v>36.606900000000003</v>
      </c>
      <c r="D14" s="34">
        <v>-4.359</v>
      </c>
      <c r="E14" s="5">
        <f t="shared" ref="E14:E20" si="1">ROUND(+D14/B14*100,2)</f>
        <v>-10.64</v>
      </c>
      <c r="F14" s="11"/>
    </row>
    <row r="15" spans="1:8" s="20" customFormat="1" x14ac:dyDescent="0.2">
      <c r="A15" s="12" t="s">
        <v>12</v>
      </c>
      <c r="B15" s="34">
        <v>37.158999999999999</v>
      </c>
      <c r="C15" s="34">
        <v>32.933</v>
      </c>
      <c r="D15" s="34">
        <v>-4.226</v>
      </c>
      <c r="E15" s="5">
        <f t="shared" si="1"/>
        <v>-11.37</v>
      </c>
      <c r="F15" s="11"/>
    </row>
    <row r="16" spans="1:8" x14ac:dyDescent="0.2">
      <c r="A16" s="7" t="s">
        <v>13</v>
      </c>
      <c r="B16" s="13">
        <v>21.340699999999998</v>
      </c>
      <c r="C16" s="13">
        <v>23.2562</v>
      </c>
      <c r="D16" s="34">
        <v>1.9155</v>
      </c>
      <c r="E16" s="5">
        <f t="shared" si="1"/>
        <v>8.98</v>
      </c>
      <c r="F16" s="1"/>
    </row>
    <row r="17" spans="1:6" x14ac:dyDescent="0.2">
      <c r="A17" s="7" t="s">
        <v>14</v>
      </c>
      <c r="B17" s="13">
        <v>9.1399999999999995E-2</v>
      </c>
      <c r="C17" s="13">
        <v>0.63439999999999996</v>
      </c>
      <c r="D17" s="34">
        <v>0.54300000000000004</v>
      </c>
      <c r="E17" s="5">
        <f t="shared" si="1"/>
        <v>594.09</v>
      </c>
      <c r="F17" s="1"/>
    </row>
    <row r="18" spans="1:6" x14ac:dyDescent="0.2">
      <c r="A18" s="7" t="s">
        <v>15</v>
      </c>
      <c r="B18" s="13">
        <v>5.8136000000000001</v>
      </c>
      <c r="C18" s="13">
        <v>4.3650000000000002</v>
      </c>
      <c r="D18" s="34">
        <v>-1.4486000000000001</v>
      </c>
      <c r="E18" s="5">
        <f t="shared" si="1"/>
        <v>-24.92</v>
      </c>
      <c r="F18" s="1"/>
    </row>
    <row r="19" spans="1:6" x14ac:dyDescent="0.2">
      <c r="A19" s="7" t="s">
        <v>16</v>
      </c>
      <c r="B19" s="13">
        <v>9.7928999999999995</v>
      </c>
      <c r="C19" s="13">
        <v>4.6612999999999998</v>
      </c>
      <c r="D19" s="34">
        <v>-5.1315999999999997</v>
      </c>
      <c r="E19" s="5">
        <f t="shared" si="1"/>
        <v>-52.4</v>
      </c>
      <c r="F19" s="1"/>
    </row>
    <row r="20" spans="1:6" x14ac:dyDescent="0.2">
      <c r="A20" s="7" t="s">
        <v>17</v>
      </c>
      <c r="B20" s="13">
        <v>0.12039999999999999</v>
      </c>
      <c r="C20" s="13">
        <v>1.61E-2</v>
      </c>
      <c r="D20" s="34">
        <v>-0.1043</v>
      </c>
      <c r="E20" s="5">
        <f t="shared" si="1"/>
        <v>-86.63</v>
      </c>
      <c r="F20" s="1"/>
    </row>
    <row r="21" spans="1:6" x14ac:dyDescent="0.2">
      <c r="A21" s="7"/>
      <c r="B21" s="13">
        <v>0</v>
      </c>
      <c r="C21" s="13">
        <v>0</v>
      </c>
      <c r="D21" s="13">
        <v>0</v>
      </c>
      <c r="E21" s="8"/>
      <c r="F21" s="1"/>
    </row>
    <row r="22" spans="1:6" s="20" customFormat="1" x14ac:dyDescent="0.2">
      <c r="A22" s="12" t="s">
        <v>18</v>
      </c>
      <c r="B22" s="34">
        <v>3.8069000000000002</v>
      </c>
      <c r="C22" s="34">
        <v>3.6739000000000002</v>
      </c>
      <c r="D22" s="34">
        <v>-0.13300000000000001</v>
      </c>
      <c r="E22" s="5">
        <f t="shared" ref="E22" si="2">ROUND(+D22/B22*100,2)</f>
        <v>-3.49</v>
      </c>
      <c r="F22" s="11"/>
    </row>
    <row r="23" spans="1:6" x14ac:dyDescent="0.2">
      <c r="A23" s="7" t="s">
        <v>19</v>
      </c>
      <c r="B23" s="13">
        <v>3.4253999999999998</v>
      </c>
      <c r="C23" s="13">
        <v>3.0834000000000001</v>
      </c>
      <c r="D23" s="34">
        <v>-0.34200000000000003</v>
      </c>
      <c r="E23" s="5">
        <f>ROUND(+D23/B23*100,2)</f>
        <v>-9.98</v>
      </c>
      <c r="F23" s="1"/>
    </row>
    <row r="24" spans="1:6" x14ac:dyDescent="0.2">
      <c r="A24" s="7" t="s">
        <v>20</v>
      </c>
      <c r="B24" s="13">
        <v>0.38150000000000001</v>
      </c>
      <c r="C24" s="13">
        <v>0.59050000000000002</v>
      </c>
      <c r="D24" s="34">
        <v>0.20899999999999999</v>
      </c>
      <c r="E24" s="5">
        <f>ROUND(+D24/B24*100,2)</f>
        <v>54.78</v>
      </c>
      <c r="F24" s="1"/>
    </row>
    <row r="25" spans="1:6" x14ac:dyDescent="0.2">
      <c r="A25" s="7"/>
      <c r="B25" s="13">
        <v>0</v>
      </c>
      <c r="C25" s="13">
        <v>0</v>
      </c>
      <c r="D25" s="13">
        <v>0</v>
      </c>
      <c r="E25" s="8"/>
      <c r="F25" s="1"/>
    </row>
    <row r="26" spans="1:6" s="20" customFormat="1" x14ac:dyDescent="0.2">
      <c r="A26" s="3" t="s">
        <v>21</v>
      </c>
      <c r="B26" s="34">
        <v>8.6592000000000002</v>
      </c>
      <c r="C26" s="34">
        <v>-11.023</v>
      </c>
      <c r="D26" s="34">
        <v>-19.682200000000002</v>
      </c>
      <c r="E26" s="5">
        <f>ROUND(+D26/B26*100,2)</f>
        <v>-227.3</v>
      </c>
      <c r="F26" s="11"/>
    </row>
    <row r="27" spans="1:6" x14ac:dyDescent="0.2">
      <c r="A27" s="7"/>
      <c r="B27" s="13">
        <v>0</v>
      </c>
      <c r="C27" s="13">
        <v>0</v>
      </c>
      <c r="D27" s="13">
        <v>0</v>
      </c>
      <c r="E27" s="8"/>
      <c r="F27" s="1"/>
    </row>
    <row r="28" spans="1:6" s="20" customFormat="1" x14ac:dyDescent="0.2">
      <c r="A28" s="3" t="s">
        <v>22</v>
      </c>
      <c r="B28" s="34">
        <v>2.2353999999999998</v>
      </c>
      <c r="C28" s="34">
        <v>1.0350999999999999</v>
      </c>
      <c r="D28" s="34">
        <v>-1.2002999999999999</v>
      </c>
      <c r="E28" s="5">
        <f>ROUND(+D28/B28*100,2)</f>
        <v>-53.7</v>
      </c>
      <c r="F28" s="11"/>
    </row>
    <row r="29" spans="1:6" x14ac:dyDescent="0.2">
      <c r="A29" s="7"/>
      <c r="B29" s="13">
        <v>0</v>
      </c>
      <c r="C29" s="13">
        <v>0</v>
      </c>
      <c r="D29" s="13">
        <v>0</v>
      </c>
      <c r="E29" s="8"/>
      <c r="F29" s="1"/>
    </row>
    <row r="30" spans="1:6" s="20" customFormat="1" x14ac:dyDescent="0.2">
      <c r="A30" s="3" t="s">
        <v>23</v>
      </c>
      <c r="B30" s="34">
        <v>0.80859999999999999</v>
      </c>
      <c r="C30" s="34">
        <v>0.13719999999999999</v>
      </c>
      <c r="D30" s="34">
        <v>-0.6714</v>
      </c>
      <c r="E30" s="5">
        <f>ROUND(+D30/B30*100,2)</f>
        <v>-83.03</v>
      </c>
      <c r="F30" s="11"/>
    </row>
    <row r="31" spans="1:6" x14ac:dyDescent="0.2">
      <c r="A31" s="7"/>
      <c r="B31" s="4"/>
      <c r="C31" s="4"/>
      <c r="D31" s="4"/>
      <c r="E31" s="8"/>
      <c r="F31" s="1"/>
    </row>
    <row r="32" spans="1:6" s="20" customFormat="1" ht="15.75" thickBot="1" x14ac:dyDescent="0.25">
      <c r="A32" s="14" t="s">
        <v>24</v>
      </c>
      <c r="B32" s="15">
        <f>+B30+B28+B26+B14+B4</f>
        <v>151.70679999999999</v>
      </c>
      <c r="C32" s="15">
        <f>+C30+C28+C26+C14+C4</f>
        <v>88.479799999999997</v>
      </c>
      <c r="D32" s="4">
        <f>+C32-B32</f>
        <v>-63.22699999999999</v>
      </c>
      <c r="E32" s="5">
        <f>ROUND(+D32/B32*100,2)</f>
        <v>-41.68</v>
      </c>
      <c r="F32" s="11"/>
    </row>
    <row r="33" spans="1:6" s="20" customFormat="1" x14ac:dyDescent="0.2">
      <c r="A33" s="16"/>
      <c r="B33" s="17"/>
      <c r="C33" s="17"/>
      <c r="D33" s="17"/>
      <c r="E33" s="17"/>
      <c r="F33" s="11"/>
    </row>
  </sheetData>
  <mergeCells count="6">
    <mergeCell ref="A1:E1"/>
    <mergeCell ref="A2:A3"/>
    <mergeCell ref="B2:B3"/>
    <mergeCell ref="C2:C3"/>
    <mergeCell ref="D2:D3"/>
    <mergeCell ref="E2:E3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A30" sqref="A30"/>
    </sheetView>
  </sheetViews>
  <sheetFormatPr defaultRowHeight="15" x14ac:dyDescent="0.2"/>
  <cols>
    <col min="1" max="1" width="42.85546875" style="18" customWidth="1"/>
    <col min="2" max="3" width="12.7109375" style="18" bestFit="1" customWidth="1"/>
    <col min="4" max="4" width="12.28515625" style="18" bestFit="1" customWidth="1"/>
    <col min="5" max="5" width="15.5703125" style="18" bestFit="1" customWidth="1"/>
    <col min="6" max="6" width="20.42578125" style="18" customWidth="1"/>
    <col min="7" max="7" width="15" style="18" bestFit="1" customWidth="1"/>
    <col min="8" max="16384" width="9.140625" style="18"/>
  </cols>
  <sheetData>
    <row r="1" spans="1:7" ht="16.5" customHeight="1" thickBot="1" x14ac:dyDescent="0.25">
      <c r="A1" s="68" t="s">
        <v>71</v>
      </c>
      <c r="B1" s="68"/>
      <c r="C1" s="68"/>
      <c r="D1" s="68"/>
      <c r="E1" s="69"/>
      <c r="F1" s="1"/>
    </row>
    <row r="2" spans="1:7" x14ac:dyDescent="0.2">
      <c r="A2" s="70" t="s">
        <v>0</v>
      </c>
      <c r="B2" s="72" t="s">
        <v>62</v>
      </c>
      <c r="C2" s="72" t="s">
        <v>63</v>
      </c>
      <c r="D2" s="74" t="s">
        <v>1</v>
      </c>
      <c r="E2" s="76" t="s">
        <v>2</v>
      </c>
      <c r="F2" s="1"/>
    </row>
    <row r="3" spans="1:7" s="19" customFormat="1" x14ac:dyDescent="0.25">
      <c r="A3" s="71"/>
      <c r="B3" s="73"/>
      <c r="C3" s="73"/>
      <c r="D3" s="75"/>
      <c r="E3" s="77"/>
      <c r="F3" s="2"/>
    </row>
    <row r="4" spans="1:7" s="20" customFormat="1" x14ac:dyDescent="0.2">
      <c r="A4" s="3" t="s">
        <v>3</v>
      </c>
      <c r="B4" s="34">
        <v>891.28660000000002</v>
      </c>
      <c r="C4" s="34">
        <v>752.88819999999998</v>
      </c>
      <c r="D4" s="34">
        <v>-138.39840000000001</v>
      </c>
      <c r="E4" s="5">
        <f>ROUND(+D4/B4*100,2)</f>
        <v>-15.53</v>
      </c>
      <c r="F4" s="6"/>
      <c r="G4" s="20">
        <v>10000</v>
      </c>
    </row>
    <row r="5" spans="1:7" x14ac:dyDescent="0.2">
      <c r="A5" s="7"/>
      <c r="B5" s="13">
        <v>0</v>
      </c>
      <c r="C5" s="13">
        <v>0</v>
      </c>
      <c r="D5" s="13">
        <v>0</v>
      </c>
      <c r="E5" s="8"/>
      <c r="F5" s="1"/>
    </row>
    <row r="6" spans="1:7" x14ac:dyDescent="0.2">
      <c r="A6" s="7" t="s">
        <v>4</v>
      </c>
      <c r="B6" s="13">
        <v>268.26549999999997</v>
      </c>
      <c r="C6" s="13">
        <v>213.05789999999999</v>
      </c>
      <c r="D6" s="34">
        <v>-55.207599999999999</v>
      </c>
      <c r="E6" s="5">
        <f>ROUND(+D6/B6*100,2)</f>
        <v>-20.58</v>
      </c>
      <c r="F6" s="1"/>
    </row>
    <row r="7" spans="1:7" x14ac:dyDescent="0.2">
      <c r="A7" s="7" t="s">
        <v>5</v>
      </c>
      <c r="B7" s="13">
        <v>370.71690000000001</v>
      </c>
      <c r="C7" s="13">
        <v>293.64589999999998</v>
      </c>
      <c r="D7" s="34">
        <v>-77.070999999999998</v>
      </c>
      <c r="E7" s="5">
        <f t="shared" ref="E7:E12" si="0">ROUND(+D7/B7*100,2)</f>
        <v>-20.79</v>
      </c>
      <c r="F7" s="1"/>
    </row>
    <row r="8" spans="1:7" x14ac:dyDescent="0.2">
      <c r="A8" s="7" t="s">
        <v>6</v>
      </c>
      <c r="B8" s="13">
        <v>44.979900000000001</v>
      </c>
      <c r="C8" s="118">
        <v>62.107599999999998</v>
      </c>
      <c r="D8" s="118">
        <v>17.127700000000001</v>
      </c>
      <c r="E8" s="5">
        <f>ROUND(+D8/B8*100,2)</f>
        <v>38.08</v>
      </c>
      <c r="F8" s="1"/>
    </row>
    <row r="9" spans="1:7" x14ac:dyDescent="0.2">
      <c r="A9" s="7" t="s">
        <v>7</v>
      </c>
      <c r="B9" s="13">
        <v>14.777200000000001</v>
      </c>
      <c r="C9" s="13">
        <v>13.745900000000001</v>
      </c>
      <c r="D9" s="34">
        <v>-1.0313000000000001</v>
      </c>
      <c r="E9" s="5">
        <f>ROUND(+D9/B9*100,2)</f>
        <v>-6.98</v>
      </c>
      <c r="F9" s="1"/>
    </row>
    <row r="10" spans="1:7" x14ac:dyDescent="0.2">
      <c r="A10" s="7" t="s">
        <v>8</v>
      </c>
      <c r="B10" s="13">
        <v>50.987900000000003</v>
      </c>
      <c r="C10" s="118">
        <v>73.263800000000003</v>
      </c>
      <c r="D10" s="118">
        <v>22.2759</v>
      </c>
      <c r="E10" s="5">
        <f>ROUND(+D10/B10*100,2)</f>
        <v>43.69</v>
      </c>
      <c r="F10" s="1"/>
    </row>
    <row r="11" spans="1:7" x14ac:dyDescent="0.2">
      <c r="A11" s="7" t="s">
        <v>9</v>
      </c>
      <c r="B11" s="13">
        <v>0.89029999999999998</v>
      </c>
      <c r="C11" s="118">
        <v>75.400899999999993</v>
      </c>
      <c r="D11" s="118">
        <v>74.510599999999997</v>
      </c>
      <c r="E11" s="5">
        <f t="shared" si="0"/>
        <v>8369.16</v>
      </c>
      <c r="F11" s="9"/>
    </row>
    <row r="12" spans="1:7" ht="30" x14ac:dyDescent="0.2">
      <c r="A12" s="10" t="s">
        <v>10</v>
      </c>
      <c r="B12" s="13">
        <v>140.66890000000001</v>
      </c>
      <c r="C12" s="13">
        <v>21.6662</v>
      </c>
      <c r="D12" s="34">
        <v>-119.0027</v>
      </c>
      <c r="E12" s="5">
        <f t="shared" si="0"/>
        <v>-84.6</v>
      </c>
      <c r="F12" s="9"/>
      <c r="G12" s="21"/>
    </row>
    <row r="13" spans="1:7" x14ac:dyDescent="0.2">
      <c r="A13" s="7"/>
      <c r="B13" s="13">
        <v>0</v>
      </c>
      <c r="C13" s="13">
        <v>0</v>
      </c>
      <c r="D13" s="13">
        <v>0</v>
      </c>
      <c r="E13" s="8"/>
      <c r="F13" s="1"/>
    </row>
    <row r="14" spans="1:7" s="20" customFormat="1" x14ac:dyDescent="0.2">
      <c r="A14" s="3" t="s">
        <v>11</v>
      </c>
      <c r="B14" s="34">
        <v>469.13619999999997</v>
      </c>
      <c r="C14" s="34">
        <v>468.19009999999997</v>
      </c>
      <c r="D14" s="34">
        <v>-0.94610000000000005</v>
      </c>
      <c r="E14" s="28">
        <f t="shared" ref="E14:E20" si="1">ROUND(+D14/B14*100,2)</f>
        <v>-0.2</v>
      </c>
      <c r="F14" s="11"/>
    </row>
    <row r="15" spans="1:7" s="20" customFormat="1" x14ac:dyDescent="0.2">
      <c r="A15" s="12" t="s">
        <v>12</v>
      </c>
      <c r="B15" s="34">
        <v>407.63029999999998</v>
      </c>
      <c r="C15" s="118">
        <v>418.28500000000003</v>
      </c>
      <c r="D15" s="118">
        <v>10.6547</v>
      </c>
      <c r="E15" s="5">
        <f t="shared" si="1"/>
        <v>2.61</v>
      </c>
      <c r="F15" s="11"/>
    </row>
    <row r="16" spans="1:7" x14ac:dyDescent="0.2">
      <c r="A16" s="7" t="s">
        <v>13</v>
      </c>
      <c r="B16" s="13">
        <v>252.411</v>
      </c>
      <c r="C16" s="119">
        <v>258.88339999999999</v>
      </c>
      <c r="D16" s="118">
        <v>6.4724000000000004</v>
      </c>
      <c r="E16" s="5">
        <f t="shared" si="1"/>
        <v>2.56</v>
      </c>
      <c r="F16" s="1"/>
    </row>
    <row r="17" spans="1:6" x14ac:dyDescent="0.2">
      <c r="A17" s="7" t="s">
        <v>14</v>
      </c>
      <c r="B17" s="13">
        <v>0.83709999999999996</v>
      </c>
      <c r="C17" s="119">
        <v>9.2334999999999994</v>
      </c>
      <c r="D17" s="118">
        <v>8.3963999999999999</v>
      </c>
      <c r="E17" s="5">
        <f t="shared" si="1"/>
        <v>1003.03</v>
      </c>
      <c r="F17" s="1"/>
    </row>
    <row r="18" spans="1:6" x14ac:dyDescent="0.2">
      <c r="A18" s="7" t="s">
        <v>15</v>
      </c>
      <c r="B18" s="13">
        <v>57.326799999999999</v>
      </c>
      <c r="C18" s="13">
        <v>52.0779</v>
      </c>
      <c r="D18" s="34">
        <v>-5.2488999999999999</v>
      </c>
      <c r="E18" s="5">
        <f t="shared" si="1"/>
        <v>-9.16</v>
      </c>
      <c r="F18" s="1"/>
    </row>
    <row r="19" spans="1:6" x14ac:dyDescent="0.2">
      <c r="A19" s="7" t="s">
        <v>16</v>
      </c>
      <c r="B19" s="13">
        <v>96.257400000000004</v>
      </c>
      <c r="C19" s="119">
        <v>96.770799999999994</v>
      </c>
      <c r="D19" s="118">
        <v>0.51339999999999997</v>
      </c>
      <c r="E19" s="5">
        <f t="shared" si="1"/>
        <v>0.53</v>
      </c>
      <c r="F19" s="1"/>
    </row>
    <row r="20" spans="1:6" x14ac:dyDescent="0.2">
      <c r="A20" s="7" t="s">
        <v>17</v>
      </c>
      <c r="B20" s="13">
        <v>0.79800000000000004</v>
      </c>
      <c r="C20" s="119">
        <v>1.3193999999999999</v>
      </c>
      <c r="D20" s="118">
        <v>0.52139999999999997</v>
      </c>
      <c r="E20" s="5">
        <f t="shared" si="1"/>
        <v>65.34</v>
      </c>
      <c r="F20" s="1"/>
    </row>
    <row r="21" spans="1:6" x14ac:dyDescent="0.2">
      <c r="A21" s="7"/>
      <c r="B21" s="13">
        <v>0</v>
      </c>
      <c r="C21" s="13">
        <v>0</v>
      </c>
      <c r="D21" s="13">
        <v>0</v>
      </c>
      <c r="E21" s="8"/>
      <c r="F21" s="1"/>
    </row>
    <row r="22" spans="1:6" s="20" customFormat="1" x14ac:dyDescent="0.2">
      <c r="A22" s="12" t="s">
        <v>18</v>
      </c>
      <c r="B22" s="34">
        <v>61.505899999999997</v>
      </c>
      <c r="C22" s="34">
        <v>49.905099999999997</v>
      </c>
      <c r="D22" s="34">
        <v>-11.6008</v>
      </c>
      <c r="E22" s="5">
        <f t="shared" ref="E22" si="2">ROUND(+D22/B22*100,2)</f>
        <v>-18.86</v>
      </c>
      <c r="F22" s="11"/>
    </row>
    <row r="23" spans="1:6" x14ac:dyDescent="0.2">
      <c r="A23" s="7" t="s">
        <v>19</v>
      </c>
      <c r="B23" s="13">
        <v>54.868400000000001</v>
      </c>
      <c r="C23" s="13">
        <v>41.393300000000004</v>
      </c>
      <c r="D23" s="34">
        <v>-13.475099999999999</v>
      </c>
      <c r="E23" s="5">
        <f>ROUND(+D23/B23*100,2)</f>
        <v>-24.56</v>
      </c>
      <c r="F23" s="1"/>
    </row>
    <row r="24" spans="1:6" x14ac:dyDescent="0.2">
      <c r="A24" s="7" t="s">
        <v>20</v>
      </c>
      <c r="B24" s="13">
        <v>6.6375000000000002</v>
      </c>
      <c r="C24" s="119">
        <v>8.5117999999999991</v>
      </c>
      <c r="D24" s="118">
        <v>1.8743000000000001</v>
      </c>
      <c r="E24" s="5">
        <f>ROUND(+D24/B24*100,2)</f>
        <v>28.24</v>
      </c>
      <c r="F24" s="1"/>
    </row>
    <row r="25" spans="1:6" x14ac:dyDescent="0.2">
      <c r="A25" s="7"/>
      <c r="B25" s="13">
        <v>0</v>
      </c>
      <c r="C25" s="13">
        <v>0</v>
      </c>
      <c r="D25" s="13">
        <v>0</v>
      </c>
      <c r="E25" s="8"/>
      <c r="F25" s="1"/>
    </row>
    <row r="26" spans="1:6" s="20" customFormat="1" x14ac:dyDescent="0.2">
      <c r="A26" s="3" t="s">
        <v>21</v>
      </c>
      <c r="B26" s="34">
        <v>768.57780000000002</v>
      </c>
      <c r="C26" s="34">
        <v>634.85509999999999</v>
      </c>
      <c r="D26" s="34">
        <v>-133.7227</v>
      </c>
      <c r="E26" s="5">
        <f>ROUND(+D26/B26*100,2)</f>
        <v>-17.399999999999999</v>
      </c>
      <c r="F26" s="11"/>
    </row>
    <row r="27" spans="1:6" x14ac:dyDescent="0.2">
      <c r="A27" s="7"/>
      <c r="B27" s="13">
        <v>0</v>
      </c>
      <c r="C27" s="13">
        <v>0</v>
      </c>
      <c r="D27" s="13">
        <v>0</v>
      </c>
      <c r="E27" s="8"/>
      <c r="F27" s="1"/>
    </row>
    <row r="28" spans="1:6" s="20" customFormat="1" x14ac:dyDescent="0.2">
      <c r="A28" s="3" t="s">
        <v>22</v>
      </c>
      <c r="B28" s="34">
        <v>17.238800000000001</v>
      </c>
      <c r="C28" s="118">
        <v>22.1294</v>
      </c>
      <c r="D28" s="118">
        <v>4.8906000000000001</v>
      </c>
      <c r="E28" s="5">
        <f>ROUND(+D28/B28*100,2)</f>
        <v>28.37</v>
      </c>
      <c r="F28" s="11"/>
    </row>
    <row r="29" spans="1:6" x14ac:dyDescent="0.2">
      <c r="A29" s="7"/>
      <c r="B29" s="13">
        <v>0</v>
      </c>
      <c r="C29" s="13">
        <v>0</v>
      </c>
      <c r="D29" s="13">
        <v>0</v>
      </c>
      <c r="E29" s="8"/>
      <c r="F29" s="1"/>
    </row>
    <row r="30" spans="1:6" s="20" customFormat="1" x14ac:dyDescent="0.2">
      <c r="A30" s="3" t="s">
        <v>23</v>
      </c>
      <c r="B30" s="34">
        <v>7.0212000000000003</v>
      </c>
      <c r="C30" s="118">
        <v>11.3187</v>
      </c>
      <c r="D30" s="118">
        <v>4.2975000000000003</v>
      </c>
      <c r="E30" s="5">
        <f>ROUND(+D30/B30*100,2)</f>
        <v>61.21</v>
      </c>
      <c r="F30" s="11"/>
    </row>
    <row r="31" spans="1:6" x14ac:dyDescent="0.2">
      <c r="A31" s="7"/>
      <c r="B31" s="4"/>
      <c r="C31" s="4"/>
      <c r="D31" s="4"/>
      <c r="E31" s="8"/>
      <c r="F31" s="1"/>
    </row>
    <row r="32" spans="1:6" s="20" customFormat="1" ht="15.75" thickBot="1" x14ac:dyDescent="0.25">
      <c r="A32" s="14" t="s">
        <v>24</v>
      </c>
      <c r="B32" s="15">
        <f>+B30+B28+B26+B14+B4</f>
        <v>2153.2606000000001</v>
      </c>
      <c r="C32" s="15">
        <f>+C30+C28+C26+C14+C4</f>
        <v>1889.3815</v>
      </c>
      <c r="D32" s="4">
        <f>+C32-B32</f>
        <v>-263.87910000000011</v>
      </c>
      <c r="E32" s="5">
        <f>ROUND(+D32/B32*100,2)</f>
        <v>-12.25</v>
      </c>
      <c r="F32" s="11"/>
    </row>
    <row r="33" spans="1:6" s="20" customFormat="1" x14ac:dyDescent="0.2">
      <c r="A33" s="16"/>
      <c r="B33" s="17"/>
      <c r="C33" s="17"/>
      <c r="D33" s="17"/>
      <c r="E33" s="17"/>
      <c r="F33" s="11"/>
    </row>
  </sheetData>
  <mergeCells count="6">
    <mergeCell ref="A1:E1"/>
    <mergeCell ref="A2:A3"/>
    <mergeCell ref="B2:B3"/>
    <mergeCell ref="C2:C3"/>
    <mergeCell ref="D2:D3"/>
    <mergeCell ref="E2:E3"/>
  </mergeCells>
  <pageMargins left="0.31496062992125984" right="0.31496062992125984" top="0.55118110236220474" bottom="0.55118110236220474" header="0.31496062992125984" footer="0.31496062992125984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opLeftCell="B1" workbookViewId="0">
      <selection activeCell="S14" sqref="S14"/>
    </sheetView>
  </sheetViews>
  <sheetFormatPr defaultRowHeight="15" x14ac:dyDescent="0.25"/>
  <cols>
    <col min="1" max="1" width="15.42578125" bestFit="1" customWidth="1"/>
    <col min="2" max="3" width="9.85546875" bestFit="1" customWidth="1"/>
    <col min="4" max="4" width="8.28515625" bestFit="1" customWidth="1"/>
    <col min="5" max="6" width="9.85546875" bestFit="1" customWidth="1"/>
    <col min="7" max="7" width="9.5703125" customWidth="1"/>
    <col min="8" max="9" width="9.85546875" bestFit="1" customWidth="1"/>
    <col min="10" max="10" width="9.5703125" customWidth="1"/>
    <col min="11" max="12" width="9.85546875" bestFit="1" customWidth="1"/>
    <col min="13" max="13" width="9.5703125" customWidth="1"/>
    <col min="14" max="15" width="11.140625" bestFit="1" customWidth="1"/>
    <col min="16" max="17" width="9.42578125" bestFit="1" customWidth="1"/>
  </cols>
  <sheetData>
    <row r="1" spans="1:19" ht="18" x14ac:dyDescent="0.25">
      <c r="A1" s="80" t="s">
        <v>64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23"/>
    </row>
    <row r="2" spans="1:19" ht="15.75" x14ac:dyDescent="0.25">
      <c r="A2" s="24"/>
      <c r="B2" s="82" t="s">
        <v>26</v>
      </c>
      <c r="C2" s="83"/>
      <c r="D2" s="84"/>
      <c r="E2" s="82" t="s">
        <v>27</v>
      </c>
      <c r="F2" s="83"/>
      <c r="G2" s="84"/>
      <c r="H2" s="82" t="s">
        <v>6</v>
      </c>
      <c r="I2" s="83"/>
      <c r="J2" s="84"/>
      <c r="K2" s="82" t="s">
        <v>25</v>
      </c>
      <c r="L2" s="83"/>
      <c r="M2" s="86"/>
      <c r="N2" s="82" t="s">
        <v>65</v>
      </c>
      <c r="O2" s="83"/>
      <c r="P2" s="86"/>
      <c r="Q2" s="27"/>
    </row>
    <row r="3" spans="1:19" x14ac:dyDescent="0.25">
      <c r="A3" s="78" t="s">
        <v>59</v>
      </c>
      <c r="B3" s="79">
        <v>43525</v>
      </c>
      <c r="C3" s="79">
        <v>43891</v>
      </c>
      <c r="D3" s="79" t="s">
        <v>1</v>
      </c>
      <c r="E3" s="79">
        <v>43525</v>
      </c>
      <c r="F3" s="79">
        <v>43891</v>
      </c>
      <c r="G3" s="79" t="s">
        <v>1</v>
      </c>
      <c r="H3" s="79">
        <v>43525</v>
      </c>
      <c r="I3" s="79">
        <v>43891</v>
      </c>
      <c r="J3" s="79" t="s">
        <v>1</v>
      </c>
      <c r="K3" s="79">
        <v>43525</v>
      </c>
      <c r="L3" s="79">
        <v>43891</v>
      </c>
      <c r="M3" s="85" t="s">
        <v>1</v>
      </c>
      <c r="N3" s="79" t="s">
        <v>68</v>
      </c>
      <c r="O3" s="79" t="s">
        <v>69</v>
      </c>
      <c r="P3" s="85" t="s">
        <v>66</v>
      </c>
      <c r="Q3" s="79" t="s">
        <v>67</v>
      </c>
    </row>
    <row r="4" spans="1:19" x14ac:dyDescent="0.25">
      <c r="A4" s="78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85"/>
      <c r="N4" s="79"/>
      <c r="O4" s="79"/>
      <c r="P4" s="85"/>
      <c r="Q4" s="79"/>
    </row>
    <row r="5" spans="1:19" x14ac:dyDescent="0.25">
      <c r="A5" s="24" t="s">
        <v>29</v>
      </c>
      <c r="B5" s="29">
        <v>0.56299999999999994</v>
      </c>
      <c r="C5" s="29">
        <v>0.56510000000000005</v>
      </c>
      <c r="D5" s="29">
        <v>2.0999999999999999E-3</v>
      </c>
      <c r="E5" s="29">
        <v>1.1234</v>
      </c>
      <c r="F5" s="29">
        <v>1.0771999999999999</v>
      </c>
      <c r="G5" s="29">
        <v>-4.6199999999999998E-2</v>
      </c>
      <c r="H5" s="29">
        <v>0.1439</v>
      </c>
      <c r="I5" s="29">
        <v>0.29220000000000002</v>
      </c>
      <c r="J5" s="29">
        <v>0.14829999999999999</v>
      </c>
      <c r="K5" s="29">
        <v>0.13109999999999999</v>
      </c>
      <c r="L5" s="29">
        <v>-0.13869999999999999</v>
      </c>
      <c r="M5" s="30">
        <v>-0.26979999999999998</v>
      </c>
      <c r="N5" s="29">
        <v>1.9614</v>
      </c>
      <c r="O5" s="29">
        <v>1.7958000000000001</v>
      </c>
      <c r="P5" s="30">
        <v>-0.1656</v>
      </c>
      <c r="Q5" s="22">
        <f>ROUND(+P5/N5*100,2)</f>
        <v>-8.44</v>
      </c>
    </row>
    <row r="6" spans="1:19" x14ac:dyDescent="0.25">
      <c r="A6" s="24" t="s">
        <v>30</v>
      </c>
      <c r="B6" s="29">
        <v>0.2596</v>
      </c>
      <c r="C6" s="29">
        <v>0.2034</v>
      </c>
      <c r="D6" s="29">
        <v>-5.62E-2</v>
      </c>
      <c r="E6" s="29">
        <v>0.37259999999999999</v>
      </c>
      <c r="F6" s="29">
        <v>0.3387</v>
      </c>
      <c r="G6" s="29">
        <v>-3.39E-2</v>
      </c>
      <c r="H6" s="29">
        <v>1.43E-2</v>
      </c>
      <c r="I6" s="29">
        <v>6.6799999999999998E-2</v>
      </c>
      <c r="J6" s="29">
        <v>5.2499999999999998E-2</v>
      </c>
      <c r="K6" s="29">
        <v>0.20930000000000001</v>
      </c>
      <c r="L6" s="29">
        <v>-0.26769999999999999</v>
      </c>
      <c r="M6" s="30">
        <v>-0.47699999999999998</v>
      </c>
      <c r="N6" s="29">
        <v>0.85580000000000001</v>
      </c>
      <c r="O6" s="29">
        <v>0.3412</v>
      </c>
      <c r="P6" s="30">
        <v>-0.51459999999999995</v>
      </c>
      <c r="Q6" s="22">
        <f t="shared" ref="Q6:Q35" si="0">ROUND(+P6/N6*100,2)</f>
        <v>-60.13</v>
      </c>
    </row>
    <row r="7" spans="1:19" ht="15" customHeight="1" x14ac:dyDescent="0.25">
      <c r="A7" s="24" t="s">
        <v>31</v>
      </c>
      <c r="B7" s="29">
        <v>0.42349999999999999</v>
      </c>
      <c r="C7" s="29">
        <v>0.35799999999999998</v>
      </c>
      <c r="D7" s="29">
        <v>-6.5500000000000003E-2</v>
      </c>
      <c r="E7" s="29">
        <v>0.60770000000000002</v>
      </c>
      <c r="F7" s="29">
        <v>0.52780000000000005</v>
      </c>
      <c r="G7" s="29">
        <v>-7.9899999999999999E-2</v>
      </c>
      <c r="H7" s="29">
        <v>0.16889999999999999</v>
      </c>
      <c r="I7" s="29">
        <v>0.18149999999999999</v>
      </c>
      <c r="J7" s="29">
        <v>1.26E-2</v>
      </c>
      <c r="K7" s="29">
        <v>5.8700000000000002E-2</v>
      </c>
      <c r="L7" s="29">
        <v>1.54E-2</v>
      </c>
      <c r="M7" s="30">
        <v>-4.3299999999999998E-2</v>
      </c>
      <c r="N7" s="29">
        <v>1.2587999999999999</v>
      </c>
      <c r="O7" s="29">
        <v>1.0827</v>
      </c>
      <c r="P7" s="30">
        <v>-0.17610000000000001</v>
      </c>
      <c r="Q7" s="22">
        <f t="shared" si="0"/>
        <v>-13.99</v>
      </c>
    </row>
    <row r="8" spans="1:19" x14ac:dyDescent="0.25">
      <c r="A8" s="24" t="s">
        <v>32</v>
      </c>
      <c r="B8" s="29">
        <v>0.65620000000000001</v>
      </c>
      <c r="C8" s="29">
        <v>0.61780000000000002</v>
      </c>
      <c r="D8" s="29">
        <v>-3.8399999999999997E-2</v>
      </c>
      <c r="E8" s="29">
        <v>0.81730000000000003</v>
      </c>
      <c r="F8" s="29">
        <v>0.65380000000000005</v>
      </c>
      <c r="G8" s="29">
        <v>-0.16350000000000001</v>
      </c>
      <c r="H8" s="29">
        <v>0.25180000000000002</v>
      </c>
      <c r="I8" s="29">
        <v>0.26779999999999998</v>
      </c>
      <c r="J8" s="29">
        <v>1.6E-2</v>
      </c>
      <c r="K8" s="29">
        <v>9.5999999999999992E-3</v>
      </c>
      <c r="L8" s="29">
        <v>-8.0000000000000004E-4</v>
      </c>
      <c r="M8" s="30">
        <v>-1.04E-2</v>
      </c>
      <c r="N8" s="29">
        <v>1.7349000000000001</v>
      </c>
      <c r="O8" s="29">
        <v>1.5386</v>
      </c>
      <c r="P8" s="30">
        <v>-0.1963</v>
      </c>
      <c r="Q8" s="22">
        <f t="shared" si="0"/>
        <v>-11.31</v>
      </c>
    </row>
    <row r="9" spans="1:19" x14ac:dyDescent="0.25">
      <c r="A9" s="24" t="s">
        <v>33</v>
      </c>
      <c r="B9" s="29">
        <v>0.11169999999999999</v>
      </c>
      <c r="C9" s="29">
        <v>8.8400000000000006E-2</v>
      </c>
      <c r="D9" s="29">
        <v>-2.3300000000000001E-2</v>
      </c>
      <c r="E9" s="29">
        <v>0.26350000000000001</v>
      </c>
      <c r="F9" s="29">
        <v>0.22700000000000001</v>
      </c>
      <c r="G9" s="29">
        <v>-3.6499999999999998E-2</v>
      </c>
      <c r="H9" s="29">
        <v>0.1424</v>
      </c>
      <c r="I9" s="29">
        <v>0.12720000000000001</v>
      </c>
      <c r="J9" s="29">
        <v>-1.52E-2</v>
      </c>
      <c r="K9" s="29">
        <v>-3.7499999999999999E-2</v>
      </c>
      <c r="L9" s="29">
        <v>7.0000000000000001E-3</v>
      </c>
      <c r="M9" s="30">
        <v>4.4499999999999998E-2</v>
      </c>
      <c r="N9" s="29">
        <v>0.48010000000000003</v>
      </c>
      <c r="O9" s="29">
        <v>0.4496</v>
      </c>
      <c r="P9" s="30">
        <v>-3.0499999999999999E-2</v>
      </c>
      <c r="Q9" s="22">
        <f t="shared" si="0"/>
        <v>-6.35</v>
      </c>
      <c r="S9" t="s">
        <v>72</v>
      </c>
    </row>
    <row r="10" spans="1:19" x14ac:dyDescent="0.25">
      <c r="A10" s="24" t="s">
        <v>34</v>
      </c>
      <c r="B10" s="29">
        <v>0.1638</v>
      </c>
      <c r="C10" s="29">
        <v>8.9800000000000005E-2</v>
      </c>
      <c r="D10" s="29">
        <v>-7.3999999999999996E-2</v>
      </c>
      <c r="E10" s="29">
        <v>0.4118</v>
      </c>
      <c r="F10" s="29">
        <v>0.28910000000000002</v>
      </c>
      <c r="G10" s="29">
        <v>-0.1227</v>
      </c>
      <c r="H10" s="29">
        <v>6.1499999999999999E-2</v>
      </c>
      <c r="I10" s="29">
        <v>6.3100000000000003E-2</v>
      </c>
      <c r="J10" s="29">
        <v>1.6000000000000001E-3</v>
      </c>
      <c r="K10" s="29">
        <v>4.5999999999999999E-3</v>
      </c>
      <c r="L10" s="29">
        <v>0</v>
      </c>
      <c r="M10" s="30">
        <v>-4.5999999999999999E-3</v>
      </c>
      <c r="N10" s="29">
        <v>0.64170000000000005</v>
      </c>
      <c r="O10" s="29">
        <v>0.442</v>
      </c>
      <c r="P10" s="30">
        <v>-0.19969999999999999</v>
      </c>
      <c r="Q10" s="22">
        <f t="shared" si="0"/>
        <v>-31.12</v>
      </c>
    </row>
    <row r="11" spans="1:19" ht="15" customHeight="1" x14ac:dyDescent="0.25">
      <c r="A11" s="24" t="s">
        <v>35</v>
      </c>
      <c r="B11" s="29">
        <v>0.16209999999999999</v>
      </c>
      <c r="C11" s="29">
        <v>0.1134</v>
      </c>
      <c r="D11" s="29">
        <v>-4.87E-2</v>
      </c>
      <c r="E11" s="29">
        <v>0.24809999999999999</v>
      </c>
      <c r="F11" s="29">
        <v>0.1716</v>
      </c>
      <c r="G11" s="29">
        <v>-7.6499999999999999E-2</v>
      </c>
      <c r="H11" s="29">
        <v>1.9400000000000001E-2</v>
      </c>
      <c r="I11" s="29">
        <v>6.4799999999999996E-2</v>
      </c>
      <c r="J11" s="29">
        <v>4.5400000000000003E-2</v>
      </c>
      <c r="K11" s="29">
        <v>-8.0999999999999996E-3</v>
      </c>
      <c r="L11" s="29">
        <v>1.1999999999999999E-3</v>
      </c>
      <c r="M11" s="30">
        <v>9.2999999999999992E-3</v>
      </c>
      <c r="N11" s="29">
        <v>0.42149999999999999</v>
      </c>
      <c r="O11" s="29">
        <v>0.35099999999999998</v>
      </c>
      <c r="P11" s="30">
        <v>-7.0499999999999993E-2</v>
      </c>
      <c r="Q11" s="22">
        <f t="shared" si="0"/>
        <v>-16.73</v>
      </c>
    </row>
    <row r="12" spans="1:19" x14ac:dyDescent="0.25">
      <c r="A12" s="24" t="s">
        <v>36</v>
      </c>
      <c r="B12" s="29">
        <v>0.18079999999999999</v>
      </c>
      <c r="C12" s="29">
        <v>0.15429999999999999</v>
      </c>
      <c r="D12" s="29">
        <v>-2.6499999999999999E-2</v>
      </c>
      <c r="E12" s="29">
        <v>0.37569999999999998</v>
      </c>
      <c r="F12" s="29">
        <v>0.33810000000000001</v>
      </c>
      <c r="G12" s="29">
        <v>-3.7600000000000001E-2</v>
      </c>
      <c r="H12" s="29">
        <v>0.10340000000000001</v>
      </c>
      <c r="I12" s="29">
        <v>0.21290000000000001</v>
      </c>
      <c r="J12" s="29">
        <v>0.1095</v>
      </c>
      <c r="K12" s="29">
        <v>0.1636</v>
      </c>
      <c r="L12" s="29">
        <v>-9.1999999999999998E-3</v>
      </c>
      <c r="M12" s="30">
        <v>-0.17280000000000001</v>
      </c>
      <c r="N12" s="29">
        <v>0.82350000000000001</v>
      </c>
      <c r="O12" s="29">
        <v>0.69610000000000005</v>
      </c>
      <c r="P12" s="30">
        <v>-0.12740000000000001</v>
      </c>
      <c r="Q12" s="22">
        <f t="shared" si="0"/>
        <v>-15.47</v>
      </c>
    </row>
    <row r="13" spans="1:19" x14ac:dyDescent="0.25">
      <c r="A13" s="24" t="s">
        <v>37</v>
      </c>
      <c r="B13" s="29">
        <v>0.2412</v>
      </c>
      <c r="C13" s="29">
        <v>0.22359999999999999</v>
      </c>
      <c r="D13" s="29">
        <v>-1.7600000000000001E-2</v>
      </c>
      <c r="E13" s="29">
        <v>0.43830000000000002</v>
      </c>
      <c r="F13" s="29">
        <v>0.39889999999999998</v>
      </c>
      <c r="G13" s="29">
        <v>-3.9399999999999998E-2</v>
      </c>
      <c r="H13" s="29">
        <v>0.20369999999999999</v>
      </c>
      <c r="I13" s="29">
        <v>0.22869999999999999</v>
      </c>
      <c r="J13" s="29">
        <v>2.5000000000000001E-2</v>
      </c>
      <c r="K13" s="29">
        <v>-1.29E-2</v>
      </c>
      <c r="L13" s="29">
        <v>-8.0999999999999996E-3</v>
      </c>
      <c r="M13" s="30">
        <v>4.7999999999999996E-3</v>
      </c>
      <c r="N13" s="29">
        <v>0.87029999999999996</v>
      </c>
      <c r="O13" s="29">
        <v>0.84309999999999996</v>
      </c>
      <c r="P13" s="30">
        <v>-2.7199999999999998E-2</v>
      </c>
      <c r="Q13" s="22">
        <f t="shared" si="0"/>
        <v>-3.13</v>
      </c>
    </row>
    <row r="14" spans="1:19" x14ac:dyDescent="0.25">
      <c r="A14" s="24" t="s">
        <v>38</v>
      </c>
      <c r="B14" s="29">
        <v>2.8799999999999999E-2</v>
      </c>
      <c r="C14" s="29">
        <v>2.8400000000000002E-2</v>
      </c>
      <c r="D14" s="29">
        <v>-4.0000000000000002E-4</v>
      </c>
      <c r="E14" s="29">
        <v>0.17760000000000001</v>
      </c>
      <c r="F14" s="29">
        <v>0.12659999999999999</v>
      </c>
      <c r="G14" s="29">
        <v>-5.0999999999999997E-2</v>
      </c>
      <c r="H14" s="29">
        <v>8.8999999999999996E-2</v>
      </c>
      <c r="I14" s="29">
        <v>0.15559999999999999</v>
      </c>
      <c r="J14" s="29">
        <v>6.6600000000000006E-2</v>
      </c>
      <c r="K14" s="29">
        <v>-0.24329999999999999</v>
      </c>
      <c r="L14" s="29">
        <v>1.9599999999999999E-2</v>
      </c>
      <c r="M14" s="30">
        <v>0.26290000000000002</v>
      </c>
      <c r="N14" s="29">
        <v>5.21E-2</v>
      </c>
      <c r="O14" s="29">
        <v>0.33019999999999999</v>
      </c>
      <c r="P14" s="30">
        <v>0.27810000000000001</v>
      </c>
      <c r="Q14" s="22">
        <f t="shared" si="0"/>
        <v>533.78</v>
      </c>
    </row>
    <row r="15" spans="1:19" x14ac:dyDescent="0.25">
      <c r="A15" s="24" t="s">
        <v>39</v>
      </c>
      <c r="B15" s="29">
        <v>2.0007999999999999</v>
      </c>
      <c r="C15" s="29">
        <v>1.8458000000000001</v>
      </c>
      <c r="D15" s="29">
        <v>-0.155</v>
      </c>
      <c r="E15" s="29">
        <v>2.9615999999999998</v>
      </c>
      <c r="F15" s="29">
        <v>2.7999000000000001</v>
      </c>
      <c r="G15" s="29">
        <v>-0.16170000000000001</v>
      </c>
      <c r="H15" s="29">
        <v>0.1226</v>
      </c>
      <c r="I15" s="29">
        <v>0.2046</v>
      </c>
      <c r="J15" s="29">
        <v>8.2000000000000003E-2</v>
      </c>
      <c r="K15" s="29">
        <v>-6.4299999999999996E-2</v>
      </c>
      <c r="L15" s="29">
        <v>-8.3000000000000001E-3</v>
      </c>
      <c r="M15" s="30">
        <v>5.6000000000000001E-2</v>
      </c>
      <c r="N15" s="29">
        <v>5.0206999999999997</v>
      </c>
      <c r="O15" s="29">
        <v>4.8419999999999996</v>
      </c>
      <c r="P15" s="30">
        <v>-0.1787</v>
      </c>
      <c r="Q15" s="22">
        <f t="shared" si="0"/>
        <v>-3.56</v>
      </c>
    </row>
    <row r="16" spans="1:19" x14ac:dyDescent="0.25">
      <c r="A16" s="24" t="s">
        <v>40</v>
      </c>
      <c r="B16" s="29">
        <v>0.78500000000000003</v>
      </c>
      <c r="C16" s="29">
        <v>0.69610000000000005</v>
      </c>
      <c r="D16" s="29">
        <v>-8.8900000000000007E-2</v>
      </c>
      <c r="E16" s="29">
        <v>0.85089999999999999</v>
      </c>
      <c r="F16" s="29">
        <v>0.69089999999999996</v>
      </c>
      <c r="G16" s="29">
        <v>-0.16</v>
      </c>
      <c r="H16" s="29">
        <v>0.1852</v>
      </c>
      <c r="I16" s="29">
        <v>0.24759999999999999</v>
      </c>
      <c r="J16" s="29">
        <v>6.2399999999999997E-2</v>
      </c>
      <c r="K16" s="29">
        <v>0.1797</v>
      </c>
      <c r="L16" s="29">
        <v>1.49E-2</v>
      </c>
      <c r="M16" s="30">
        <v>-0.1648</v>
      </c>
      <c r="N16" s="29">
        <v>2.0007999999999999</v>
      </c>
      <c r="O16" s="29">
        <v>1.6495</v>
      </c>
      <c r="P16" s="30">
        <v>-0.3513</v>
      </c>
      <c r="Q16" s="22">
        <f t="shared" si="0"/>
        <v>-17.559999999999999</v>
      </c>
    </row>
    <row r="17" spans="1:17" x14ac:dyDescent="0.25">
      <c r="A17" s="24" t="s">
        <v>41</v>
      </c>
      <c r="B17" s="29">
        <v>0.115</v>
      </c>
      <c r="C17" s="29">
        <v>9.3899999999999997E-2</v>
      </c>
      <c r="D17" s="29">
        <v>-2.1100000000000001E-2</v>
      </c>
      <c r="E17" s="29">
        <v>0.20619999999999999</v>
      </c>
      <c r="F17" s="29">
        <v>0.1706</v>
      </c>
      <c r="G17" s="29">
        <v>-3.56E-2</v>
      </c>
      <c r="H17" s="29">
        <v>5.0700000000000002E-2</v>
      </c>
      <c r="I17" s="29">
        <v>2.29E-2</v>
      </c>
      <c r="J17" s="29">
        <v>-2.7799999999999998E-2</v>
      </c>
      <c r="K17" s="29">
        <v>8.8999999999999999E-3</v>
      </c>
      <c r="L17" s="29">
        <v>0</v>
      </c>
      <c r="M17" s="30">
        <v>-8.8999999999999999E-3</v>
      </c>
      <c r="N17" s="29">
        <v>0.38080000000000003</v>
      </c>
      <c r="O17" s="29">
        <v>0.28739999999999999</v>
      </c>
      <c r="P17" s="30">
        <v>-9.3399999999999997E-2</v>
      </c>
      <c r="Q17" s="22">
        <f t="shared" si="0"/>
        <v>-24.53</v>
      </c>
    </row>
    <row r="18" spans="1:17" x14ac:dyDescent="0.25">
      <c r="A18" s="24" t="s">
        <v>42</v>
      </c>
      <c r="B18" s="29">
        <v>2.0156999999999998</v>
      </c>
      <c r="C18" s="29">
        <v>1.7746</v>
      </c>
      <c r="D18" s="29">
        <v>-0.24110000000000001</v>
      </c>
      <c r="E18" s="29">
        <v>1.1362000000000001</v>
      </c>
      <c r="F18" s="29">
        <v>0.94379999999999997</v>
      </c>
      <c r="G18" s="29">
        <v>-0.19239999999999999</v>
      </c>
      <c r="H18" s="29">
        <v>9.3799999999999994E-2</v>
      </c>
      <c r="I18" s="29">
        <v>0.12230000000000001</v>
      </c>
      <c r="J18" s="29">
        <v>2.8500000000000001E-2</v>
      </c>
      <c r="K18" s="29">
        <v>-1.9400000000000001E-2</v>
      </c>
      <c r="L18" s="29">
        <v>-0.03</v>
      </c>
      <c r="M18" s="30">
        <v>-1.06E-2</v>
      </c>
      <c r="N18" s="29">
        <v>3.2263000000000002</v>
      </c>
      <c r="O18" s="29">
        <v>2.8107000000000002</v>
      </c>
      <c r="P18" s="30">
        <v>-0.41560000000000002</v>
      </c>
      <c r="Q18" s="22">
        <f t="shared" si="0"/>
        <v>-12.88</v>
      </c>
    </row>
    <row r="19" spans="1:17" x14ac:dyDescent="0.25">
      <c r="A19" s="24" t="s">
        <v>43</v>
      </c>
      <c r="B19" s="29">
        <v>1.0130999999999999</v>
      </c>
      <c r="C19" s="29">
        <v>0.96089999999999998</v>
      </c>
      <c r="D19" s="29">
        <v>-5.2200000000000003E-2</v>
      </c>
      <c r="E19" s="29">
        <v>1.5047999999999999</v>
      </c>
      <c r="F19" s="29">
        <v>1.4265000000000001</v>
      </c>
      <c r="G19" s="29">
        <v>-7.8299999999999995E-2</v>
      </c>
      <c r="H19" s="29">
        <v>0.22409999999999999</v>
      </c>
      <c r="I19" s="29">
        <v>0.3493</v>
      </c>
      <c r="J19" s="29">
        <v>0.12520000000000001</v>
      </c>
      <c r="K19" s="29">
        <v>-0.3513</v>
      </c>
      <c r="L19" s="29">
        <v>-9.4799999999999995E-2</v>
      </c>
      <c r="M19" s="30">
        <v>0.25650000000000001</v>
      </c>
      <c r="N19" s="29">
        <v>2.3906999999999998</v>
      </c>
      <c r="O19" s="29">
        <v>2.6419000000000001</v>
      </c>
      <c r="P19" s="30">
        <v>0.25119999999999998</v>
      </c>
      <c r="Q19" s="22">
        <f t="shared" si="0"/>
        <v>10.51</v>
      </c>
    </row>
    <row r="20" spans="1:17" x14ac:dyDescent="0.25">
      <c r="A20" s="24" t="s">
        <v>44</v>
      </c>
      <c r="B20" s="29">
        <v>0.19470000000000001</v>
      </c>
      <c r="C20" s="29">
        <v>0.17480000000000001</v>
      </c>
      <c r="D20" s="29">
        <v>-1.9900000000000001E-2</v>
      </c>
      <c r="E20" s="29">
        <v>0.34770000000000001</v>
      </c>
      <c r="F20" s="29">
        <v>0.31340000000000001</v>
      </c>
      <c r="G20" s="29">
        <v>-3.4299999999999997E-2</v>
      </c>
      <c r="H20" s="29">
        <v>3.2399999999999998E-2</v>
      </c>
      <c r="I20" s="29">
        <v>7.3999999999999996E-2</v>
      </c>
      <c r="J20" s="29">
        <v>4.1599999999999998E-2</v>
      </c>
      <c r="K20" s="29">
        <v>2.0799999999999999E-2</v>
      </c>
      <c r="L20" s="29">
        <v>2.0199999999999999E-2</v>
      </c>
      <c r="M20" s="30">
        <v>-5.9999999999999995E-4</v>
      </c>
      <c r="N20" s="29">
        <v>0.59560000000000002</v>
      </c>
      <c r="O20" s="29">
        <v>0.58240000000000003</v>
      </c>
      <c r="P20" s="30">
        <v>-1.32E-2</v>
      </c>
      <c r="Q20" s="22">
        <f t="shared" si="0"/>
        <v>-2.2200000000000002</v>
      </c>
    </row>
    <row r="21" spans="1:17" x14ac:dyDescent="0.25">
      <c r="A21" s="24" t="s">
        <v>45</v>
      </c>
      <c r="B21" s="29">
        <v>1.5647</v>
      </c>
      <c r="C21" s="29">
        <v>1.5447</v>
      </c>
      <c r="D21" s="29">
        <v>-0.02</v>
      </c>
      <c r="E21" s="29">
        <v>2.0091999999999999</v>
      </c>
      <c r="F21" s="29">
        <v>1.7208000000000001</v>
      </c>
      <c r="G21" s="29">
        <v>-0.28839999999999999</v>
      </c>
      <c r="H21" s="29">
        <v>0.1439</v>
      </c>
      <c r="I21" s="29">
        <v>0.80669999999999997</v>
      </c>
      <c r="J21" s="29">
        <v>0.66279999999999994</v>
      </c>
      <c r="K21" s="29">
        <v>-0.68030000000000002</v>
      </c>
      <c r="L21" s="29">
        <v>-0.76219999999999999</v>
      </c>
      <c r="M21" s="30">
        <v>-8.1900000000000001E-2</v>
      </c>
      <c r="N21" s="29">
        <v>3.0375000000000001</v>
      </c>
      <c r="O21" s="29">
        <v>3.31</v>
      </c>
      <c r="P21" s="30">
        <v>0.27250000000000002</v>
      </c>
      <c r="Q21" s="22">
        <f t="shared" si="0"/>
        <v>8.9700000000000006</v>
      </c>
    </row>
    <row r="22" spans="1:17" x14ac:dyDescent="0.25">
      <c r="A22" s="24" t="s">
        <v>46</v>
      </c>
      <c r="B22" s="29">
        <v>0.17580000000000001</v>
      </c>
      <c r="C22" s="29">
        <v>0.1618</v>
      </c>
      <c r="D22" s="29">
        <v>-1.4E-2</v>
      </c>
      <c r="E22" s="29">
        <v>0.39979999999999999</v>
      </c>
      <c r="F22" s="29">
        <v>0.33400000000000002</v>
      </c>
      <c r="G22" s="29">
        <v>-6.5799999999999997E-2</v>
      </c>
      <c r="H22" s="29">
        <v>0.1012</v>
      </c>
      <c r="I22" s="29">
        <v>0.1062</v>
      </c>
      <c r="J22" s="29">
        <v>5.0000000000000001E-3</v>
      </c>
      <c r="K22" s="29">
        <v>0</v>
      </c>
      <c r="L22" s="29">
        <v>4.4600000000000001E-2</v>
      </c>
      <c r="M22" s="30">
        <v>4.4600000000000001E-2</v>
      </c>
      <c r="N22" s="29">
        <v>0.67679999999999996</v>
      </c>
      <c r="O22" s="29">
        <v>0.64659999999999995</v>
      </c>
      <c r="P22" s="30">
        <v>-3.0200000000000001E-2</v>
      </c>
      <c r="Q22" s="22">
        <f t="shared" si="0"/>
        <v>-4.46</v>
      </c>
    </row>
    <row r="23" spans="1:17" x14ac:dyDescent="0.25">
      <c r="A23" s="24" t="s">
        <v>47</v>
      </c>
      <c r="B23" s="29">
        <v>1.4171</v>
      </c>
      <c r="C23" s="29">
        <v>1.3286</v>
      </c>
      <c r="D23" s="29">
        <v>-8.8499999999999995E-2</v>
      </c>
      <c r="E23" s="29">
        <v>2.3201999999999998</v>
      </c>
      <c r="F23" s="29">
        <v>2.1206999999999998</v>
      </c>
      <c r="G23" s="29">
        <v>-0.19950000000000001</v>
      </c>
      <c r="H23" s="29">
        <v>0.34910000000000002</v>
      </c>
      <c r="I23" s="29">
        <v>0.65280000000000005</v>
      </c>
      <c r="J23" s="29">
        <v>0.30370000000000003</v>
      </c>
      <c r="K23" s="29">
        <v>-0.124</v>
      </c>
      <c r="L23" s="29">
        <v>-0.1666</v>
      </c>
      <c r="M23" s="30">
        <v>-4.2599999999999999E-2</v>
      </c>
      <c r="N23" s="29">
        <v>3.9624000000000001</v>
      </c>
      <c r="O23" s="29">
        <v>3.9355000000000002</v>
      </c>
      <c r="P23" s="30">
        <v>-2.69E-2</v>
      </c>
      <c r="Q23" s="22">
        <f t="shared" si="0"/>
        <v>-0.68</v>
      </c>
    </row>
    <row r="24" spans="1:17" x14ac:dyDescent="0.25">
      <c r="A24" s="24" t="s">
        <v>48</v>
      </c>
      <c r="B24" s="29">
        <v>5.4100000000000002E-2</v>
      </c>
      <c r="C24" s="29">
        <v>4.8800000000000003E-2</v>
      </c>
      <c r="D24" s="29">
        <v>-5.3E-3</v>
      </c>
      <c r="E24" s="29">
        <v>0.3458</v>
      </c>
      <c r="F24" s="29">
        <v>0.1895</v>
      </c>
      <c r="G24" s="29">
        <v>-0.15629999999999999</v>
      </c>
      <c r="H24" s="29">
        <v>2.64E-2</v>
      </c>
      <c r="I24" s="29">
        <v>5.8999999999999999E-3</v>
      </c>
      <c r="J24" s="29">
        <v>-2.0500000000000001E-2</v>
      </c>
      <c r="K24" s="29">
        <v>9.7000000000000003E-2</v>
      </c>
      <c r="L24" s="29">
        <v>1.2999999999999999E-2</v>
      </c>
      <c r="M24" s="30">
        <v>-8.4000000000000005E-2</v>
      </c>
      <c r="N24" s="29">
        <v>0.52329999999999999</v>
      </c>
      <c r="O24" s="29">
        <v>0.25719999999999998</v>
      </c>
      <c r="P24" s="30">
        <v>-0.2661</v>
      </c>
      <c r="Q24" s="22">
        <f t="shared" si="0"/>
        <v>-50.85</v>
      </c>
    </row>
    <row r="25" spans="1:17" x14ac:dyDescent="0.25">
      <c r="A25" s="24" t="s">
        <v>49</v>
      </c>
      <c r="B25" s="29">
        <v>0.1085</v>
      </c>
      <c r="C25" s="29">
        <v>7.3800000000000004E-2</v>
      </c>
      <c r="D25" s="29">
        <v>-3.4700000000000002E-2</v>
      </c>
      <c r="E25" s="29">
        <v>0.19839999999999999</v>
      </c>
      <c r="F25" s="29">
        <v>0.12570000000000001</v>
      </c>
      <c r="G25" s="29">
        <v>-7.2700000000000001E-2</v>
      </c>
      <c r="H25" s="29">
        <v>4.5400000000000003E-2</v>
      </c>
      <c r="I25" s="29">
        <v>3.8999999999999998E-3</v>
      </c>
      <c r="J25" s="29">
        <v>-4.1500000000000002E-2</v>
      </c>
      <c r="K25" s="29">
        <v>2.0199999999999999E-2</v>
      </c>
      <c r="L25" s="29">
        <v>-4.2767999999999997</v>
      </c>
      <c r="M25" s="30">
        <v>-4.2969999999999997</v>
      </c>
      <c r="N25" s="29">
        <v>0.3725</v>
      </c>
      <c r="O25" s="29">
        <v>-4.0734000000000004</v>
      </c>
      <c r="P25" s="30">
        <v>-4.4459</v>
      </c>
      <c r="Q25" s="22">
        <f t="shared" si="0"/>
        <v>-1193.53</v>
      </c>
    </row>
    <row r="26" spans="1:17" x14ac:dyDescent="0.25">
      <c r="A26" s="24" t="s">
        <v>50</v>
      </c>
      <c r="B26" s="29">
        <v>4.9264999999999999</v>
      </c>
      <c r="C26" s="29">
        <v>5.0552999999999999</v>
      </c>
      <c r="D26" s="29">
        <v>0.1288</v>
      </c>
      <c r="E26" s="29">
        <v>6.3433000000000002</v>
      </c>
      <c r="F26" s="29">
        <v>5.7430000000000003</v>
      </c>
      <c r="G26" s="29">
        <v>-0.60029999999999994</v>
      </c>
      <c r="H26" s="29">
        <v>1.1218999999999999</v>
      </c>
      <c r="I26" s="29">
        <v>2.0911</v>
      </c>
      <c r="J26" s="29">
        <v>0.96919999999999995</v>
      </c>
      <c r="K26" s="29">
        <v>8.5716000000000001</v>
      </c>
      <c r="L26" s="29">
        <v>0.72709999999999997</v>
      </c>
      <c r="M26" s="30">
        <v>-7.8445</v>
      </c>
      <c r="N26" s="29">
        <v>20.9633</v>
      </c>
      <c r="O26" s="29">
        <v>13.6165</v>
      </c>
      <c r="P26" s="30">
        <v>-7.3468</v>
      </c>
      <c r="Q26" s="22">
        <f t="shared" si="0"/>
        <v>-35.049999999999997</v>
      </c>
    </row>
    <row r="27" spans="1:17" x14ac:dyDescent="0.25">
      <c r="A27" s="24" t="s">
        <v>51</v>
      </c>
      <c r="B27" s="29">
        <v>0.35349999999999998</v>
      </c>
      <c r="C27" s="29">
        <v>0.27750000000000002</v>
      </c>
      <c r="D27" s="29">
        <v>-7.5999999999999998E-2</v>
      </c>
      <c r="E27" s="29">
        <v>0.46539999999999998</v>
      </c>
      <c r="F27" s="29">
        <v>0.33079999999999998</v>
      </c>
      <c r="G27" s="29">
        <v>-0.1346</v>
      </c>
      <c r="H27" s="29">
        <v>1.6E-2</v>
      </c>
      <c r="I27" s="29">
        <v>2.0199999999999999E-2</v>
      </c>
      <c r="J27" s="29">
        <v>4.1999999999999997E-3</v>
      </c>
      <c r="K27" s="29">
        <v>0.1399</v>
      </c>
      <c r="L27" s="29">
        <v>-9.6299999999999997E-2</v>
      </c>
      <c r="M27" s="30">
        <v>-0.23619999999999999</v>
      </c>
      <c r="N27" s="29">
        <v>0.9748</v>
      </c>
      <c r="O27" s="29">
        <v>0.53220000000000001</v>
      </c>
      <c r="P27" s="30">
        <v>-0.44259999999999999</v>
      </c>
      <c r="Q27" s="22">
        <f t="shared" si="0"/>
        <v>-45.4</v>
      </c>
    </row>
    <row r="28" spans="1:17" x14ac:dyDescent="0.25">
      <c r="A28" s="24" t="s">
        <v>52</v>
      </c>
      <c r="B28" s="29">
        <v>0.40200000000000002</v>
      </c>
      <c r="C28" s="29">
        <v>0.27360000000000001</v>
      </c>
      <c r="D28" s="29">
        <v>-0.12839999999999999</v>
      </c>
      <c r="E28" s="29">
        <v>0.53810000000000002</v>
      </c>
      <c r="F28" s="29">
        <v>0.4516</v>
      </c>
      <c r="G28" s="29">
        <v>-8.6499999999999994E-2</v>
      </c>
      <c r="H28" s="29">
        <v>1.4E-2</v>
      </c>
      <c r="I28" s="29">
        <v>6.5600000000000006E-2</v>
      </c>
      <c r="J28" s="29">
        <v>5.16E-2</v>
      </c>
      <c r="K28" s="29">
        <v>3.0499999999999999E-2</v>
      </c>
      <c r="L28" s="29">
        <v>-7.7999999999999996E-3</v>
      </c>
      <c r="M28" s="30">
        <v>-3.8300000000000001E-2</v>
      </c>
      <c r="N28" s="29">
        <v>0.98460000000000003</v>
      </c>
      <c r="O28" s="29">
        <v>0.78300000000000003</v>
      </c>
      <c r="P28" s="30">
        <v>-0.2016</v>
      </c>
      <c r="Q28" s="22">
        <f t="shared" si="0"/>
        <v>-20.48</v>
      </c>
    </row>
    <row r="29" spans="1:17" x14ac:dyDescent="0.25">
      <c r="A29" s="24" t="s">
        <v>53</v>
      </c>
      <c r="B29" s="29">
        <v>0.52969999999999995</v>
      </c>
      <c r="C29" s="29">
        <v>0.44600000000000001</v>
      </c>
      <c r="D29" s="29">
        <v>-8.3699999999999997E-2</v>
      </c>
      <c r="E29" s="29">
        <v>0.90349999999999997</v>
      </c>
      <c r="F29" s="29">
        <v>0.74609999999999999</v>
      </c>
      <c r="G29" s="29">
        <v>-0.15740000000000001</v>
      </c>
      <c r="H29" s="29">
        <v>0.10680000000000001</v>
      </c>
      <c r="I29" s="29">
        <v>0.1822</v>
      </c>
      <c r="J29" s="29">
        <v>7.5399999999999995E-2</v>
      </c>
      <c r="K29" s="29">
        <v>-3.9800000000000002E-2</v>
      </c>
      <c r="L29" s="29">
        <v>-3.0999999999999999E-3</v>
      </c>
      <c r="M29" s="30">
        <v>3.6700000000000003E-2</v>
      </c>
      <c r="N29" s="29">
        <v>1.5002</v>
      </c>
      <c r="O29" s="29">
        <v>1.3712</v>
      </c>
      <c r="P29" s="30">
        <v>-0.129</v>
      </c>
      <c r="Q29" s="22">
        <f t="shared" si="0"/>
        <v>-8.6</v>
      </c>
    </row>
    <row r="30" spans="1:17" x14ac:dyDescent="0.25">
      <c r="A30" s="24" t="s">
        <v>54</v>
      </c>
      <c r="B30" s="29">
        <v>0.45119999999999999</v>
      </c>
      <c r="C30" s="29">
        <v>0.39279999999999998</v>
      </c>
      <c r="D30" s="29">
        <v>-5.8400000000000001E-2</v>
      </c>
      <c r="E30" s="29">
        <v>0.7873</v>
      </c>
      <c r="F30" s="29">
        <v>0.7046</v>
      </c>
      <c r="G30" s="29">
        <v>-8.2699999999999996E-2</v>
      </c>
      <c r="H30" s="29">
        <v>6.7699999999999996E-2</v>
      </c>
      <c r="I30" s="29">
        <v>9.7000000000000003E-2</v>
      </c>
      <c r="J30" s="29">
        <v>2.93E-2</v>
      </c>
      <c r="K30" s="29">
        <v>-7.8700000000000006E-2</v>
      </c>
      <c r="L30" s="29">
        <v>6.5199999999999994E-2</v>
      </c>
      <c r="M30" s="30">
        <v>0.1439</v>
      </c>
      <c r="N30" s="29">
        <v>1.2275</v>
      </c>
      <c r="O30" s="29">
        <v>1.2596000000000001</v>
      </c>
      <c r="P30" s="30">
        <v>3.2099999999999997E-2</v>
      </c>
      <c r="Q30" s="22">
        <f t="shared" si="0"/>
        <v>2.62</v>
      </c>
    </row>
    <row r="31" spans="1:17" x14ac:dyDescent="0.25">
      <c r="A31" s="24" t="s">
        <v>55</v>
      </c>
      <c r="B31" s="29">
        <v>0.25159999999999999</v>
      </c>
      <c r="C31" s="29">
        <v>0.20760000000000001</v>
      </c>
      <c r="D31" s="29">
        <v>-4.3999999999999997E-2</v>
      </c>
      <c r="E31" s="29">
        <v>0.33069999999999999</v>
      </c>
      <c r="F31" s="29">
        <v>0.31290000000000001</v>
      </c>
      <c r="G31" s="29">
        <v>-1.78E-2</v>
      </c>
      <c r="H31" s="29">
        <v>5.16E-2</v>
      </c>
      <c r="I31" s="29">
        <v>6.9800000000000001E-2</v>
      </c>
      <c r="J31" s="29">
        <v>1.8200000000000001E-2</v>
      </c>
      <c r="K31" s="29">
        <v>8.3000000000000001E-3</v>
      </c>
      <c r="L31" s="29">
        <v>5.0000000000000001E-3</v>
      </c>
      <c r="M31" s="30">
        <v>-3.3E-3</v>
      </c>
      <c r="N31" s="29">
        <v>0.64219999999999999</v>
      </c>
      <c r="O31" s="29">
        <v>0.59530000000000005</v>
      </c>
      <c r="P31" s="30">
        <v>-4.6899999999999997E-2</v>
      </c>
      <c r="Q31" s="22">
        <f t="shared" si="0"/>
        <v>-7.3</v>
      </c>
    </row>
    <row r="32" spans="1:17" x14ac:dyDescent="0.25">
      <c r="A32" s="24" t="s">
        <v>56</v>
      </c>
      <c r="B32" s="29">
        <v>0.54690000000000005</v>
      </c>
      <c r="C32" s="29">
        <v>0.51070000000000004</v>
      </c>
      <c r="D32" s="29">
        <v>-3.6200000000000003E-2</v>
      </c>
      <c r="E32" s="29">
        <v>0.79020000000000001</v>
      </c>
      <c r="F32" s="29">
        <v>0.87539999999999996</v>
      </c>
      <c r="G32" s="29">
        <v>8.5199999999999998E-2</v>
      </c>
      <c r="H32" s="29">
        <v>5.62E-2</v>
      </c>
      <c r="I32" s="29">
        <v>0.13850000000000001</v>
      </c>
      <c r="J32" s="29">
        <v>8.2299999999999998E-2</v>
      </c>
      <c r="K32" s="29">
        <v>-0.3548</v>
      </c>
      <c r="L32" s="29">
        <v>-8.8599999999999998E-2</v>
      </c>
      <c r="M32" s="30">
        <v>0.26619999999999999</v>
      </c>
      <c r="N32" s="29">
        <v>1.0385</v>
      </c>
      <c r="O32" s="29">
        <v>1.4359999999999999</v>
      </c>
      <c r="P32" s="30">
        <v>0.39750000000000002</v>
      </c>
      <c r="Q32" s="22">
        <f t="shared" si="0"/>
        <v>38.28</v>
      </c>
    </row>
    <row r="33" spans="1:17" x14ac:dyDescent="0.25">
      <c r="A33" s="24" t="s">
        <v>57</v>
      </c>
      <c r="B33" s="29">
        <v>0.1595</v>
      </c>
      <c r="C33" s="29">
        <v>0.12470000000000001</v>
      </c>
      <c r="D33" s="29">
        <v>-3.4799999999999998E-2</v>
      </c>
      <c r="E33" s="29">
        <v>0.21709999999999999</v>
      </c>
      <c r="F33" s="29">
        <v>0.20499999999999999</v>
      </c>
      <c r="G33" s="29">
        <v>-1.21E-2</v>
      </c>
      <c r="H33" s="29">
        <v>1.9400000000000001E-2</v>
      </c>
      <c r="I33" s="29">
        <v>4.7E-2</v>
      </c>
      <c r="J33" s="29">
        <v>2.76E-2</v>
      </c>
      <c r="K33" s="29">
        <v>2.1899999999999999E-2</v>
      </c>
      <c r="L33" s="29">
        <v>-2.8E-3</v>
      </c>
      <c r="M33" s="30">
        <v>-2.47E-2</v>
      </c>
      <c r="N33" s="29">
        <v>0.41789999999999999</v>
      </c>
      <c r="O33" s="29">
        <v>0.37390000000000001</v>
      </c>
      <c r="P33" s="30">
        <v>-4.3999999999999997E-2</v>
      </c>
      <c r="Q33" s="22">
        <f t="shared" si="0"/>
        <v>-10.53</v>
      </c>
    </row>
    <row r="34" spans="1:17" x14ac:dyDescent="0.25">
      <c r="A34" s="24" t="s">
        <v>58</v>
      </c>
      <c r="B34" s="29">
        <v>0.12509999999999999</v>
      </c>
      <c r="C34" s="29">
        <v>9.0999999999999998E-2</v>
      </c>
      <c r="D34" s="29">
        <v>-3.4099999999999998E-2</v>
      </c>
      <c r="E34" s="29">
        <v>0.2581</v>
      </c>
      <c r="F34" s="29">
        <v>0.2109</v>
      </c>
      <c r="G34" s="29">
        <v>-4.7199999999999999E-2</v>
      </c>
      <c r="H34" s="29">
        <v>9.2100000000000001E-2</v>
      </c>
      <c r="I34" s="29">
        <v>3.1E-2</v>
      </c>
      <c r="J34" s="29">
        <v>-6.1100000000000002E-2</v>
      </c>
      <c r="K34" s="29">
        <v>-8.43E-2</v>
      </c>
      <c r="L34" s="29">
        <v>-8.9999999999999998E-4</v>
      </c>
      <c r="M34" s="30">
        <v>8.3400000000000002E-2</v>
      </c>
      <c r="N34" s="29">
        <v>0.39100000000000001</v>
      </c>
      <c r="O34" s="29">
        <v>0.33200000000000002</v>
      </c>
      <c r="P34" s="30">
        <v>-5.8999999999999997E-2</v>
      </c>
      <c r="Q34" s="22">
        <f t="shared" si="0"/>
        <v>-15.09</v>
      </c>
    </row>
    <row r="35" spans="1:17" x14ac:dyDescent="0.25">
      <c r="A35" s="25" t="s">
        <v>60</v>
      </c>
      <c r="B35" s="29">
        <v>8.9999999999999998E-4</v>
      </c>
      <c r="C35" s="29">
        <v>1.2699999999999999E-2</v>
      </c>
      <c r="D35" s="29">
        <v>1.18E-2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1.0822000000000001</v>
      </c>
      <c r="L35" s="29">
        <v>-5.9935</v>
      </c>
      <c r="M35" s="30">
        <v>-7.0757000000000003</v>
      </c>
      <c r="N35" s="29">
        <v>1.0831</v>
      </c>
      <c r="O35" s="29">
        <v>-5.9808000000000003</v>
      </c>
      <c r="P35" s="30">
        <v>-7.0639000000000003</v>
      </c>
      <c r="Q35" s="22">
        <f t="shared" si="0"/>
        <v>-652.19000000000005</v>
      </c>
    </row>
    <row r="36" spans="1:17" ht="15.75" thickBot="1" x14ac:dyDescent="0.3">
      <c r="A36" s="26" t="s">
        <v>61</v>
      </c>
      <c r="B36" s="31">
        <f>SUM(B5:B35)</f>
        <v>19.982100000000003</v>
      </c>
      <c r="C36" s="31">
        <f t="shared" ref="C36:L36" si="1">SUM(C5:C35)</f>
        <v>18.5379</v>
      </c>
      <c r="D36" s="32">
        <f t="shared" ref="D36" si="2">+C36-B36</f>
        <v>-1.4442000000000021</v>
      </c>
      <c r="E36" s="31">
        <f t="shared" si="1"/>
        <v>27.750499999999995</v>
      </c>
      <c r="F36" s="31">
        <f t="shared" si="1"/>
        <v>24.564899999999994</v>
      </c>
      <c r="G36" s="32">
        <f t="shared" ref="G36" si="3">+F36-E36</f>
        <v>-3.1856000000000009</v>
      </c>
      <c r="H36" s="31">
        <f t="shared" si="1"/>
        <v>4.1187999999999994</v>
      </c>
      <c r="I36" s="31">
        <f>SUM(I5:I35)</f>
        <v>6.9991999999999983</v>
      </c>
      <c r="J36" s="32">
        <f t="shared" ref="J36" si="4">+I36-H36</f>
        <v>2.880399999999999</v>
      </c>
      <c r="K36" s="31">
        <f>SUM(K5:K35)</f>
        <v>8.6592000000000002</v>
      </c>
      <c r="L36" s="31">
        <f t="shared" si="1"/>
        <v>-11.023</v>
      </c>
      <c r="M36" s="33">
        <f t="shared" ref="M36" si="5">+L36-K36</f>
        <v>-19.682200000000002</v>
      </c>
      <c r="N36" s="29">
        <f>B36+E36+H36+K36</f>
        <v>60.510599999999997</v>
      </c>
      <c r="O36" s="29">
        <f>C36+F36+I36+L36</f>
        <v>39.078999999999994</v>
      </c>
      <c r="P36" s="30">
        <f>O36-N36</f>
        <v>-21.431600000000003</v>
      </c>
      <c r="Q36" s="29">
        <f>ROUND(+P36/N36*100,2)</f>
        <v>-35.42</v>
      </c>
    </row>
  </sheetData>
  <mergeCells count="23">
    <mergeCell ref="Q3:Q4"/>
    <mergeCell ref="M3:M4"/>
    <mergeCell ref="K2:M2"/>
    <mergeCell ref="N3:N4"/>
    <mergeCell ref="O3:O4"/>
    <mergeCell ref="B2:D2"/>
    <mergeCell ref="P3:P4"/>
    <mergeCell ref="N2:P2"/>
    <mergeCell ref="A3:A4"/>
    <mergeCell ref="K3:K4"/>
    <mergeCell ref="L3:L4"/>
    <mergeCell ref="A1:L1"/>
    <mergeCell ref="D3:D4"/>
    <mergeCell ref="G3:G4"/>
    <mergeCell ref="B3:B4"/>
    <mergeCell ref="C3:C4"/>
    <mergeCell ref="E3:E4"/>
    <mergeCell ref="F3:F4"/>
    <mergeCell ref="H3:H4"/>
    <mergeCell ref="I3:I4"/>
    <mergeCell ref="J3:J4"/>
    <mergeCell ref="H2:J2"/>
    <mergeCell ref="E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zoomScaleNormal="100" workbookViewId="0">
      <selection sqref="A1:Q1"/>
    </sheetView>
  </sheetViews>
  <sheetFormatPr defaultRowHeight="15" x14ac:dyDescent="0.25"/>
  <cols>
    <col min="1" max="1" width="15.42578125" bestFit="1" customWidth="1"/>
    <col min="2" max="3" width="8.85546875" customWidth="1"/>
    <col min="4" max="4" width="7.7109375" bestFit="1" customWidth="1"/>
    <col min="5" max="6" width="8.7109375" customWidth="1"/>
    <col min="7" max="7" width="7.7109375" customWidth="1"/>
    <col min="8" max="9" width="9.140625" customWidth="1"/>
    <col min="10" max="10" width="7" customWidth="1"/>
    <col min="11" max="12" width="9" customWidth="1"/>
    <col min="13" max="13" width="8.140625" customWidth="1"/>
    <col min="14" max="15" width="9.42578125" customWidth="1"/>
    <col min="17" max="17" width="9" customWidth="1"/>
  </cols>
  <sheetData>
    <row r="1" spans="1:20" ht="18.75" thickBot="1" x14ac:dyDescent="0.3">
      <c r="A1" s="103" t="s">
        <v>70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5"/>
    </row>
    <row r="2" spans="1:20" ht="15.75" x14ac:dyDescent="0.25">
      <c r="A2" s="35"/>
      <c r="B2" s="93" t="s">
        <v>26</v>
      </c>
      <c r="C2" s="94"/>
      <c r="D2" s="95"/>
      <c r="E2" s="96" t="s">
        <v>27</v>
      </c>
      <c r="F2" s="97"/>
      <c r="G2" s="98"/>
      <c r="H2" s="99" t="s">
        <v>6</v>
      </c>
      <c r="I2" s="100"/>
      <c r="J2" s="101"/>
      <c r="K2" s="96" t="s">
        <v>25</v>
      </c>
      <c r="L2" s="97"/>
      <c r="M2" s="102"/>
      <c r="N2" s="106" t="s">
        <v>65</v>
      </c>
      <c r="O2" s="107"/>
      <c r="P2" s="107"/>
      <c r="Q2" s="108"/>
    </row>
    <row r="3" spans="1:20" ht="15" customHeight="1" x14ac:dyDescent="0.25">
      <c r="A3" s="78" t="s">
        <v>59</v>
      </c>
      <c r="B3" s="110" t="s">
        <v>62</v>
      </c>
      <c r="C3" s="110" t="s">
        <v>63</v>
      </c>
      <c r="D3" s="110" t="s">
        <v>1</v>
      </c>
      <c r="E3" s="87" t="s">
        <v>62</v>
      </c>
      <c r="F3" s="87" t="s">
        <v>63</v>
      </c>
      <c r="G3" s="87" t="s">
        <v>1</v>
      </c>
      <c r="H3" s="91" t="s">
        <v>62</v>
      </c>
      <c r="I3" s="91" t="s">
        <v>63</v>
      </c>
      <c r="J3" s="91" t="s">
        <v>1</v>
      </c>
      <c r="K3" s="87" t="s">
        <v>62</v>
      </c>
      <c r="L3" s="87" t="s">
        <v>63</v>
      </c>
      <c r="M3" s="89" t="s">
        <v>1</v>
      </c>
      <c r="N3" s="112" t="s">
        <v>62</v>
      </c>
      <c r="O3" s="112" t="s">
        <v>63</v>
      </c>
      <c r="P3" s="114" t="s">
        <v>66</v>
      </c>
      <c r="Q3" s="116" t="s">
        <v>67</v>
      </c>
    </row>
    <row r="4" spans="1:20" ht="15.75" thickBot="1" x14ac:dyDescent="0.3">
      <c r="A4" s="109"/>
      <c r="B4" s="111"/>
      <c r="C4" s="111"/>
      <c r="D4" s="111"/>
      <c r="E4" s="88"/>
      <c r="F4" s="88"/>
      <c r="G4" s="88"/>
      <c r="H4" s="92"/>
      <c r="I4" s="92"/>
      <c r="J4" s="92"/>
      <c r="K4" s="88"/>
      <c r="L4" s="88"/>
      <c r="M4" s="90"/>
      <c r="N4" s="113"/>
      <c r="O4" s="113"/>
      <c r="P4" s="115"/>
      <c r="Q4" s="117"/>
    </row>
    <row r="5" spans="1:20" x14ac:dyDescent="0.25">
      <c r="A5" s="36" t="s">
        <v>29</v>
      </c>
      <c r="B5" s="40">
        <v>8.0808999999999997</v>
      </c>
      <c r="C5" s="40">
        <v>6.4074999999999998</v>
      </c>
      <c r="D5" s="40">
        <v>-1.6734</v>
      </c>
      <c r="E5" s="52">
        <v>14.3255</v>
      </c>
      <c r="F5" s="52">
        <v>12.044700000000001</v>
      </c>
      <c r="G5" s="52">
        <v>-2.2808000000000002</v>
      </c>
      <c r="H5" s="48">
        <v>1.1791</v>
      </c>
      <c r="I5" s="48">
        <v>2.4472</v>
      </c>
      <c r="J5" s="48">
        <v>1.2681</v>
      </c>
      <c r="K5" s="52">
        <v>2.0274999999999999</v>
      </c>
      <c r="L5" s="52">
        <v>1.6792</v>
      </c>
      <c r="M5" s="56">
        <v>-0.3483</v>
      </c>
      <c r="N5" s="44">
        <v>25.613</v>
      </c>
      <c r="O5" s="44">
        <v>22.578600000000002</v>
      </c>
      <c r="P5" s="60">
        <v>-3.0344000000000002</v>
      </c>
      <c r="Q5" s="61">
        <f>ROUND(+P5/N5*100,2)</f>
        <v>-11.85</v>
      </c>
    </row>
    <row r="6" spans="1:20" x14ac:dyDescent="0.25">
      <c r="A6" s="37" t="s">
        <v>30</v>
      </c>
      <c r="B6" s="41">
        <v>3.5977000000000001</v>
      </c>
      <c r="C6" s="41">
        <v>2.4683000000000002</v>
      </c>
      <c r="D6" s="41">
        <v>-1.1294</v>
      </c>
      <c r="E6" s="53">
        <v>5.5052000000000003</v>
      </c>
      <c r="F6" s="53">
        <v>4.3373999999999997</v>
      </c>
      <c r="G6" s="53">
        <v>-1.1677999999999999</v>
      </c>
      <c r="H6" s="49">
        <v>0.25469999999999998</v>
      </c>
      <c r="I6" s="49">
        <v>0.56969999999999998</v>
      </c>
      <c r="J6" s="49">
        <v>0.315</v>
      </c>
      <c r="K6" s="53">
        <v>2.2275</v>
      </c>
      <c r="L6" s="53">
        <v>2.3346</v>
      </c>
      <c r="M6" s="57">
        <v>0.1071</v>
      </c>
      <c r="N6" s="45">
        <v>11.585100000000001</v>
      </c>
      <c r="O6" s="45">
        <v>9.7100000000000009</v>
      </c>
      <c r="P6" s="62">
        <v>-1.8751</v>
      </c>
      <c r="Q6" s="63">
        <f t="shared" ref="Q6:Q36" si="0">ROUND(+P6/N6*100,2)</f>
        <v>-16.190000000000001</v>
      </c>
    </row>
    <row r="7" spans="1:20" x14ac:dyDescent="0.25">
      <c r="A7" s="37" t="s">
        <v>31</v>
      </c>
      <c r="B7" s="41">
        <v>5.6856</v>
      </c>
      <c r="C7" s="41">
        <v>4.1334999999999997</v>
      </c>
      <c r="D7" s="41">
        <v>-1.5521</v>
      </c>
      <c r="E7" s="53">
        <v>8.2891999999999992</v>
      </c>
      <c r="F7" s="53">
        <v>6.1672000000000002</v>
      </c>
      <c r="G7" s="53">
        <v>-2.1219999999999999</v>
      </c>
      <c r="H7" s="49">
        <v>1.1591</v>
      </c>
      <c r="I7" s="49">
        <v>1.4247000000000001</v>
      </c>
      <c r="J7" s="49">
        <v>0.2656</v>
      </c>
      <c r="K7" s="53">
        <v>0.81850000000000001</v>
      </c>
      <c r="L7" s="53">
        <v>0.85309999999999997</v>
      </c>
      <c r="M7" s="57">
        <v>3.4599999999999999E-2</v>
      </c>
      <c r="N7" s="45">
        <v>15.952400000000001</v>
      </c>
      <c r="O7" s="45">
        <v>12.5785</v>
      </c>
      <c r="P7" s="62">
        <v>-3.3738999999999999</v>
      </c>
      <c r="Q7" s="63">
        <f t="shared" si="0"/>
        <v>-21.15</v>
      </c>
    </row>
    <row r="8" spans="1:20" x14ac:dyDescent="0.25">
      <c r="A8" s="37" t="s">
        <v>32</v>
      </c>
      <c r="B8" s="41">
        <v>9.0973000000000006</v>
      </c>
      <c r="C8" s="41">
        <v>7.6287000000000003</v>
      </c>
      <c r="D8" s="41">
        <v>-1.4685999999999999</v>
      </c>
      <c r="E8" s="53">
        <v>9.8658000000000001</v>
      </c>
      <c r="F8" s="53">
        <v>8.1417000000000002</v>
      </c>
      <c r="G8" s="53">
        <v>-1.7241</v>
      </c>
      <c r="H8" s="49">
        <v>2.4024000000000001</v>
      </c>
      <c r="I8" s="49">
        <v>2.7240000000000002</v>
      </c>
      <c r="J8" s="49">
        <v>0.3216</v>
      </c>
      <c r="K8" s="53">
        <v>4.6376999999999997</v>
      </c>
      <c r="L8" s="53">
        <v>5.4762000000000004</v>
      </c>
      <c r="M8" s="57">
        <v>0.83850000000000002</v>
      </c>
      <c r="N8" s="45">
        <v>26.0032</v>
      </c>
      <c r="O8" s="45">
        <v>23.970600000000001</v>
      </c>
      <c r="P8" s="62">
        <v>-2.0326</v>
      </c>
      <c r="Q8" s="63">
        <f t="shared" si="0"/>
        <v>-7.82</v>
      </c>
    </row>
    <row r="9" spans="1:20" x14ac:dyDescent="0.25">
      <c r="A9" s="37" t="s">
        <v>33</v>
      </c>
      <c r="B9" s="41">
        <v>1.516</v>
      </c>
      <c r="C9" s="41">
        <v>1.0528</v>
      </c>
      <c r="D9" s="41">
        <v>-0.4632</v>
      </c>
      <c r="E9" s="53">
        <v>3.8755999999999999</v>
      </c>
      <c r="F9" s="53">
        <v>2.907</v>
      </c>
      <c r="G9" s="53">
        <v>-0.96860000000000002</v>
      </c>
      <c r="H9" s="49">
        <v>0.66579999999999995</v>
      </c>
      <c r="I9" s="49">
        <v>1.0478000000000001</v>
      </c>
      <c r="J9" s="49">
        <v>0.38200000000000001</v>
      </c>
      <c r="K9" s="53">
        <v>1.8038000000000001</v>
      </c>
      <c r="L9" s="53">
        <v>2.3119000000000001</v>
      </c>
      <c r="M9" s="57">
        <v>0.5081</v>
      </c>
      <c r="N9" s="45">
        <v>7.8612000000000002</v>
      </c>
      <c r="O9" s="45">
        <v>7.3194999999999997</v>
      </c>
      <c r="P9" s="62">
        <v>-0.54169999999999996</v>
      </c>
      <c r="Q9" s="63">
        <f t="shared" si="0"/>
        <v>-6.89</v>
      </c>
    </row>
    <row r="10" spans="1:20" x14ac:dyDescent="0.25">
      <c r="A10" s="37" t="s">
        <v>34</v>
      </c>
      <c r="B10" s="41">
        <v>2.0106000000000002</v>
      </c>
      <c r="C10" s="41">
        <v>1.4332</v>
      </c>
      <c r="D10" s="41">
        <v>-0.57740000000000002</v>
      </c>
      <c r="E10" s="53">
        <v>4.7382999999999997</v>
      </c>
      <c r="F10" s="53">
        <v>3.2951999999999999</v>
      </c>
      <c r="G10" s="53">
        <v>-1.4431</v>
      </c>
      <c r="H10" s="49">
        <v>0.72319999999999995</v>
      </c>
      <c r="I10" s="49">
        <v>0.71609999999999996</v>
      </c>
      <c r="J10" s="49">
        <v>-7.1000000000000004E-3</v>
      </c>
      <c r="K10" s="53">
        <v>1.44</v>
      </c>
      <c r="L10" s="53">
        <v>1.3213999999999999</v>
      </c>
      <c r="M10" s="57">
        <v>-0.1186</v>
      </c>
      <c r="N10" s="45">
        <v>8.9121000000000006</v>
      </c>
      <c r="O10" s="45">
        <v>6.7659000000000002</v>
      </c>
      <c r="P10" s="62">
        <v>-2.1461999999999999</v>
      </c>
      <c r="Q10" s="63">
        <f t="shared" si="0"/>
        <v>-24.08</v>
      </c>
      <c r="T10">
        <v>10000000</v>
      </c>
    </row>
    <row r="11" spans="1:20" x14ac:dyDescent="0.25">
      <c r="A11" s="37" t="s">
        <v>35</v>
      </c>
      <c r="B11" s="41">
        <v>2.1865999999999999</v>
      </c>
      <c r="C11" s="41">
        <v>1.4332</v>
      </c>
      <c r="D11" s="41">
        <v>-0.75339999999999996</v>
      </c>
      <c r="E11" s="53">
        <v>3.4754999999999998</v>
      </c>
      <c r="F11" s="53">
        <v>2.4504999999999999</v>
      </c>
      <c r="G11" s="53">
        <v>-1.0249999999999999</v>
      </c>
      <c r="H11" s="49">
        <v>0.18</v>
      </c>
      <c r="I11" s="49">
        <v>0.30919999999999997</v>
      </c>
      <c r="J11" s="49">
        <v>0.12920000000000001</v>
      </c>
      <c r="K11" s="53">
        <v>2.2751000000000001</v>
      </c>
      <c r="L11" s="53">
        <v>2.4937</v>
      </c>
      <c r="M11" s="57">
        <v>0.21859999999999999</v>
      </c>
      <c r="N11" s="45">
        <v>8.1172000000000004</v>
      </c>
      <c r="O11" s="45">
        <v>6.6866000000000003</v>
      </c>
      <c r="P11" s="62">
        <v>-1.4306000000000001</v>
      </c>
      <c r="Q11" s="63">
        <f t="shared" si="0"/>
        <v>-17.62</v>
      </c>
      <c r="T11">
        <f>T10/1000</f>
        <v>10000</v>
      </c>
    </row>
    <row r="12" spans="1:20" x14ac:dyDescent="0.25">
      <c r="A12" s="37" t="s">
        <v>36</v>
      </c>
      <c r="B12" s="41">
        <v>2.4876</v>
      </c>
      <c r="C12" s="41">
        <v>1.7573000000000001</v>
      </c>
      <c r="D12" s="41">
        <v>-0.73029999999999995</v>
      </c>
      <c r="E12" s="53">
        <v>5.657</v>
      </c>
      <c r="F12" s="53">
        <v>4.5410000000000004</v>
      </c>
      <c r="G12" s="53">
        <v>-1.1160000000000001</v>
      </c>
      <c r="H12" s="49">
        <v>0.83979999999999999</v>
      </c>
      <c r="I12" s="49">
        <v>1.9877</v>
      </c>
      <c r="J12" s="49">
        <v>1.1478999999999999</v>
      </c>
      <c r="K12" s="53">
        <v>0.4299</v>
      </c>
      <c r="L12" s="53">
        <v>1.3736999999999999</v>
      </c>
      <c r="M12" s="57">
        <v>0.94379999999999997</v>
      </c>
      <c r="N12" s="45">
        <v>9.4143000000000008</v>
      </c>
      <c r="O12" s="45">
        <v>9.6597000000000008</v>
      </c>
      <c r="P12" s="62">
        <v>0.24540000000000001</v>
      </c>
      <c r="Q12" s="63">
        <f t="shared" si="0"/>
        <v>2.61</v>
      </c>
    </row>
    <row r="13" spans="1:20" x14ac:dyDescent="0.25">
      <c r="A13" s="37" t="s">
        <v>37</v>
      </c>
      <c r="B13" s="41">
        <v>3.8048000000000002</v>
      </c>
      <c r="C13" s="41">
        <v>2.7658999999999998</v>
      </c>
      <c r="D13" s="41">
        <v>-1.0388999999999999</v>
      </c>
      <c r="E13" s="53">
        <v>6.4672999999999998</v>
      </c>
      <c r="F13" s="53">
        <v>4.9179000000000004</v>
      </c>
      <c r="G13" s="53">
        <v>-1.5494000000000001</v>
      </c>
      <c r="H13" s="49">
        <v>1.905</v>
      </c>
      <c r="I13" s="49">
        <v>2.6564999999999999</v>
      </c>
      <c r="J13" s="49">
        <v>0.75149999999999995</v>
      </c>
      <c r="K13" s="53">
        <v>0.78900000000000003</v>
      </c>
      <c r="L13" s="53">
        <v>0.58069999999999999</v>
      </c>
      <c r="M13" s="57">
        <v>-0.20830000000000001</v>
      </c>
      <c r="N13" s="45">
        <v>12.966100000000001</v>
      </c>
      <c r="O13" s="45">
        <v>10.920999999999999</v>
      </c>
      <c r="P13" s="62">
        <v>-2.0451000000000001</v>
      </c>
      <c r="Q13" s="63">
        <f t="shared" si="0"/>
        <v>-15.77</v>
      </c>
    </row>
    <row r="14" spans="1:20" x14ac:dyDescent="0.25">
      <c r="A14" s="37" t="s">
        <v>38</v>
      </c>
      <c r="B14" s="41">
        <v>0.44990000000000002</v>
      </c>
      <c r="C14" s="41">
        <v>0.29780000000000001</v>
      </c>
      <c r="D14" s="41">
        <v>-0.15210000000000001</v>
      </c>
      <c r="E14" s="53">
        <v>2.3311000000000002</v>
      </c>
      <c r="F14" s="53">
        <v>1.6837</v>
      </c>
      <c r="G14" s="53">
        <v>-0.64739999999999998</v>
      </c>
      <c r="H14" s="49">
        <v>0.9536</v>
      </c>
      <c r="I14" s="49">
        <v>1.7482</v>
      </c>
      <c r="J14" s="49">
        <v>0.79459999999999997</v>
      </c>
      <c r="K14" s="53">
        <v>1.1001000000000001</v>
      </c>
      <c r="L14" s="53">
        <v>1.7735000000000001</v>
      </c>
      <c r="M14" s="57">
        <v>0.6734</v>
      </c>
      <c r="N14" s="45">
        <v>4.8346999999999998</v>
      </c>
      <c r="O14" s="45">
        <v>5.5031999999999996</v>
      </c>
      <c r="P14" s="62">
        <v>0.66849999999999998</v>
      </c>
      <c r="Q14" s="63">
        <f t="shared" si="0"/>
        <v>13.83</v>
      </c>
    </row>
    <row r="15" spans="1:20" x14ac:dyDescent="0.25">
      <c r="A15" s="37" t="s">
        <v>39</v>
      </c>
      <c r="B15" s="41">
        <v>24.930399999999999</v>
      </c>
      <c r="C15" s="41">
        <v>21.131399999999999</v>
      </c>
      <c r="D15" s="41">
        <v>-3.7989999999999999</v>
      </c>
      <c r="E15" s="53">
        <v>38.882399999999997</v>
      </c>
      <c r="F15" s="53">
        <v>31.737300000000001</v>
      </c>
      <c r="G15" s="53">
        <v>-7.1451000000000002</v>
      </c>
      <c r="H15" s="49">
        <v>1.5326</v>
      </c>
      <c r="I15" s="49">
        <v>1.8107</v>
      </c>
      <c r="J15" s="49">
        <v>0.27810000000000001</v>
      </c>
      <c r="K15" s="53">
        <v>4.4530000000000003</v>
      </c>
      <c r="L15" s="53">
        <v>4.6071</v>
      </c>
      <c r="M15" s="57">
        <v>0.15409999999999999</v>
      </c>
      <c r="N15" s="45">
        <v>69.798400000000001</v>
      </c>
      <c r="O15" s="45">
        <v>59.286499999999997</v>
      </c>
      <c r="P15" s="62">
        <v>-10.511900000000001</v>
      </c>
      <c r="Q15" s="63">
        <f t="shared" si="0"/>
        <v>-15.06</v>
      </c>
    </row>
    <row r="16" spans="1:20" x14ac:dyDescent="0.25">
      <c r="A16" s="37" t="s">
        <v>40</v>
      </c>
      <c r="B16" s="41">
        <v>10.468</v>
      </c>
      <c r="C16" s="41">
        <v>7.9352999999999998</v>
      </c>
      <c r="D16" s="41">
        <v>-2.5327000000000002</v>
      </c>
      <c r="E16" s="53">
        <v>11.1995</v>
      </c>
      <c r="F16" s="53">
        <v>8.5238999999999994</v>
      </c>
      <c r="G16" s="53">
        <v>-2.6756000000000002</v>
      </c>
      <c r="H16" s="49">
        <v>2.0562999999999998</v>
      </c>
      <c r="I16" s="49">
        <v>2.4108999999999998</v>
      </c>
      <c r="J16" s="49">
        <v>0.35460000000000003</v>
      </c>
      <c r="K16" s="53">
        <v>1.5447</v>
      </c>
      <c r="L16" s="53">
        <v>1.8821000000000001</v>
      </c>
      <c r="M16" s="57">
        <v>0.33739999999999998</v>
      </c>
      <c r="N16" s="45">
        <v>25.2685</v>
      </c>
      <c r="O16" s="45">
        <v>20.752199999999998</v>
      </c>
      <c r="P16" s="62">
        <v>-4.5163000000000002</v>
      </c>
      <c r="Q16" s="63">
        <f t="shared" si="0"/>
        <v>-17.87</v>
      </c>
    </row>
    <row r="17" spans="1:17" x14ac:dyDescent="0.25">
      <c r="A17" s="37" t="s">
        <v>41</v>
      </c>
      <c r="B17" s="41">
        <v>1.5611999999999999</v>
      </c>
      <c r="C17" s="41">
        <v>1.1488</v>
      </c>
      <c r="D17" s="41">
        <v>-0.41239999999999999</v>
      </c>
      <c r="E17" s="53">
        <v>2.9611000000000001</v>
      </c>
      <c r="F17" s="53">
        <v>2.2673999999999999</v>
      </c>
      <c r="G17" s="53">
        <v>-0.69369999999999998</v>
      </c>
      <c r="H17" s="49">
        <v>0.50770000000000004</v>
      </c>
      <c r="I17" s="49">
        <v>0.44169999999999998</v>
      </c>
      <c r="J17" s="49">
        <v>-6.6000000000000003E-2</v>
      </c>
      <c r="K17" s="53">
        <v>0.69520000000000004</v>
      </c>
      <c r="L17" s="53">
        <v>0.75439999999999996</v>
      </c>
      <c r="M17" s="57">
        <v>5.9200000000000003E-2</v>
      </c>
      <c r="N17" s="45">
        <v>5.7252000000000001</v>
      </c>
      <c r="O17" s="45">
        <v>4.6123000000000003</v>
      </c>
      <c r="P17" s="62">
        <v>-1.1129</v>
      </c>
      <c r="Q17" s="63">
        <f t="shared" si="0"/>
        <v>-19.440000000000001</v>
      </c>
    </row>
    <row r="18" spans="1:17" x14ac:dyDescent="0.25">
      <c r="A18" s="37" t="s">
        <v>42</v>
      </c>
      <c r="B18" s="41">
        <v>28.298200000000001</v>
      </c>
      <c r="C18" s="41">
        <v>21.384599999999999</v>
      </c>
      <c r="D18" s="41">
        <v>-6.9135999999999997</v>
      </c>
      <c r="E18" s="53">
        <v>14.907</v>
      </c>
      <c r="F18" s="53">
        <v>11.376099999999999</v>
      </c>
      <c r="G18" s="53">
        <v>-3.5308999999999999</v>
      </c>
      <c r="H18" s="49">
        <v>1.4656</v>
      </c>
      <c r="I18" s="49">
        <v>1.3128</v>
      </c>
      <c r="J18" s="49">
        <v>-0.15279999999999999</v>
      </c>
      <c r="K18" s="53">
        <v>1.4986999999999999</v>
      </c>
      <c r="L18" s="53">
        <v>3.2446999999999999</v>
      </c>
      <c r="M18" s="57">
        <v>1.746</v>
      </c>
      <c r="N18" s="45">
        <v>46.169499999999999</v>
      </c>
      <c r="O18" s="45">
        <v>37.318199999999997</v>
      </c>
      <c r="P18" s="62">
        <v>-8.8513000000000002</v>
      </c>
      <c r="Q18" s="63">
        <f t="shared" si="0"/>
        <v>-19.170000000000002</v>
      </c>
    </row>
    <row r="19" spans="1:17" x14ac:dyDescent="0.25">
      <c r="A19" s="37" t="s">
        <v>43</v>
      </c>
      <c r="B19" s="41">
        <v>13.7674</v>
      </c>
      <c r="C19" s="41">
        <v>10.7037</v>
      </c>
      <c r="D19" s="41">
        <v>-3.0636999999999999</v>
      </c>
      <c r="E19" s="53">
        <v>19.411100000000001</v>
      </c>
      <c r="F19" s="53">
        <v>16.302499999999998</v>
      </c>
      <c r="G19" s="53">
        <v>-3.1086</v>
      </c>
      <c r="H19" s="49">
        <v>2.2057000000000002</v>
      </c>
      <c r="I19" s="49">
        <v>3.2113999999999998</v>
      </c>
      <c r="J19" s="49">
        <v>1.0057</v>
      </c>
      <c r="K19" s="53">
        <v>4.0308000000000002</v>
      </c>
      <c r="L19" s="53">
        <v>4.3486000000000002</v>
      </c>
      <c r="M19" s="57">
        <v>0.31780000000000003</v>
      </c>
      <c r="N19" s="45">
        <v>39.414999999999999</v>
      </c>
      <c r="O19" s="45">
        <v>34.566200000000002</v>
      </c>
      <c r="P19" s="62">
        <v>-4.8487999999999998</v>
      </c>
      <c r="Q19" s="63">
        <f t="shared" si="0"/>
        <v>-12.3</v>
      </c>
    </row>
    <row r="20" spans="1:17" x14ac:dyDescent="0.25">
      <c r="A20" s="37" t="s">
        <v>44</v>
      </c>
      <c r="B20" s="41">
        <v>2.6293000000000002</v>
      </c>
      <c r="C20" s="41">
        <v>1.9856</v>
      </c>
      <c r="D20" s="41">
        <v>-0.64370000000000005</v>
      </c>
      <c r="E20" s="53">
        <v>4.9524999999999997</v>
      </c>
      <c r="F20" s="53">
        <v>4.0667</v>
      </c>
      <c r="G20" s="53">
        <v>-0.88580000000000003</v>
      </c>
      <c r="H20" s="49">
        <v>0.38600000000000001</v>
      </c>
      <c r="I20" s="49">
        <v>0.45229999999999998</v>
      </c>
      <c r="J20" s="49">
        <v>6.6299999999999998E-2</v>
      </c>
      <c r="K20" s="53">
        <v>0.70779999999999998</v>
      </c>
      <c r="L20" s="53">
        <v>0.83109999999999995</v>
      </c>
      <c r="M20" s="57">
        <v>0.12330000000000001</v>
      </c>
      <c r="N20" s="45">
        <v>8.6755999999999993</v>
      </c>
      <c r="O20" s="45">
        <v>7.3357000000000001</v>
      </c>
      <c r="P20" s="62">
        <v>-1.3399000000000001</v>
      </c>
      <c r="Q20" s="63">
        <f t="shared" si="0"/>
        <v>-15.44</v>
      </c>
    </row>
    <row r="21" spans="1:17" x14ac:dyDescent="0.25">
      <c r="A21" s="37" t="s">
        <v>45</v>
      </c>
      <c r="B21" s="41">
        <v>21.101600000000001</v>
      </c>
      <c r="C21" s="41">
        <v>17.273399999999999</v>
      </c>
      <c r="D21" s="41">
        <v>-3.8281999999999998</v>
      </c>
      <c r="E21" s="53">
        <v>27.454699999999999</v>
      </c>
      <c r="F21" s="53">
        <v>21.107399999999998</v>
      </c>
      <c r="G21" s="53">
        <v>-6.3472999999999997</v>
      </c>
      <c r="H21" s="49">
        <v>8.5411000000000001</v>
      </c>
      <c r="I21" s="49">
        <v>6.9004000000000003</v>
      </c>
      <c r="J21" s="49">
        <v>-1.6407</v>
      </c>
      <c r="K21" s="53">
        <v>11.1759</v>
      </c>
      <c r="L21" s="53">
        <v>17.032499999999999</v>
      </c>
      <c r="M21" s="57">
        <v>5.8566000000000003</v>
      </c>
      <c r="N21" s="45">
        <v>68.273300000000006</v>
      </c>
      <c r="O21" s="45">
        <v>62.313699999999997</v>
      </c>
      <c r="P21" s="62">
        <v>-5.9596</v>
      </c>
      <c r="Q21" s="63">
        <f t="shared" si="0"/>
        <v>-8.73</v>
      </c>
    </row>
    <row r="22" spans="1:17" x14ac:dyDescent="0.25">
      <c r="A22" s="37" t="s">
        <v>46</v>
      </c>
      <c r="B22" s="41">
        <v>2.2846000000000002</v>
      </c>
      <c r="C22" s="41">
        <v>1.8511</v>
      </c>
      <c r="D22" s="41">
        <v>-0.4335</v>
      </c>
      <c r="E22" s="53">
        <v>5.4767000000000001</v>
      </c>
      <c r="F22" s="53">
        <v>4.2087000000000003</v>
      </c>
      <c r="G22" s="53">
        <v>-1.268</v>
      </c>
      <c r="H22" s="49">
        <v>0.83620000000000005</v>
      </c>
      <c r="I22" s="49">
        <v>1.0392999999999999</v>
      </c>
      <c r="J22" s="49">
        <v>0.2031</v>
      </c>
      <c r="K22" s="53">
        <v>1.2001999999999999</v>
      </c>
      <c r="L22" s="53">
        <v>1.4478</v>
      </c>
      <c r="M22" s="57">
        <v>0.24759999999999999</v>
      </c>
      <c r="N22" s="45">
        <v>9.7977000000000007</v>
      </c>
      <c r="O22" s="45">
        <v>8.5469000000000008</v>
      </c>
      <c r="P22" s="62">
        <v>-1.2507999999999999</v>
      </c>
      <c r="Q22" s="63">
        <f t="shared" si="0"/>
        <v>-12.77</v>
      </c>
    </row>
    <row r="23" spans="1:17" x14ac:dyDescent="0.25">
      <c r="A23" s="37" t="s">
        <v>47</v>
      </c>
      <c r="B23" s="41">
        <v>18.605799999999999</v>
      </c>
      <c r="C23" s="41">
        <v>14.888199999999999</v>
      </c>
      <c r="D23" s="41">
        <v>-3.7176</v>
      </c>
      <c r="E23" s="53">
        <v>30.7516</v>
      </c>
      <c r="F23" s="53">
        <v>25.4053</v>
      </c>
      <c r="G23" s="53">
        <v>-5.3463000000000003</v>
      </c>
      <c r="H23" s="49">
        <v>3.1478999999999999</v>
      </c>
      <c r="I23" s="49">
        <v>5.2430000000000003</v>
      </c>
      <c r="J23" s="49">
        <v>2.0951</v>
      </c>
      <c r="K23" s="53">
        <v>3.5543999999999998</v>
      </c>
      <c r="L23" s="53">
        <v>3.6511</v>
      </c>
      <c r="M23" s="57">
        <v>9.6699999999999994E-2</v>
      </c>
      <c r="N23" s="45">
        <v>56.059699999999999</v>
      </c>
      <c r="O23" s="45">
        <v>49.187600000000003</v>
      </c>
      <c r="P23" s="62">
        <v>-6.8720999999999997</v>
      </c>
      <c r="Q23" s="63">
        <f t="shared" si="0"/>
        <v>-12.26</v>
      </c>
    </row>
    <row r="24" spans="1:17" x14ac:dyDescent="0.25">
      <c r="A24" s="37" t="s">
        <v>48</v>
      </c>
      <c r="B24" s="41">
        <v>0.78290000000000004</v>
      </c>
      <c r="C24" s="41">
        <v>0.55149999999999999</v>
      </c>
      <c r="D24" s="41">
        <v>-0.23139999999999999</v>
      </c>
      <c r="E24" s="53">
        <v>3.3</v>
      </c>
      <c r="F24" s="53">
        <v>2.2890999999999999</v>
      </c>
      <c r="G24" s="53">
        <v>-1.0108999999999999</v>
      </c>
      <c r="H24" s="49">
        <v>0.29160000000000003</v>
      </c>
      <c r="I24" s="49">
        <v>0.20100000000000001</v>
      </c>
      <c r="J24" s="49">
        <v>-9.06E-2</v>
      </c>
      <c r="K24" s="53">
        <v>0.85370000000000001</v>
      </c>
      <c r="L24" s="53">
        <v>1.1256999999999999</v>
      </c>
      <c r="M24" s="57">
        <v>0.27200000000000002</v>
      </c>
      <c r="N24" s="45">
        <v>5.2282000000000002</v>
      </c>
      <c r="O24" s="45">
        <v>4.1673</v>
      </c>
      <c r="P24" s="62">
        <v>-1.0609</v>
      </c>
      <c r="Q24" s="63">
        <f t="shared" si="0"/>
        <v>-20.29</v>
      </c>
    </row>
    <row r="25" spans="1:17" x14ac:dyDescent="0.25">
      <c r="A25" s="37" t="s">
        <v>49</v>
      </c>
      <c r="B25" s="41">
        <v>1.4006000000000001</v>
      </c>
      <c r="C25" s="41">
        <v>0.99390000000000001</v>
      </c>
      <c r="D25" s="41">
        <v>-0.40670000000000001</v>
      </c>
      <c r="E25" s="53">
        <v>2.9207000000000001</v>
      </c>
      <c r="F25" s="53">
        <v>2.0013999999999998</v>
      </c>
      <c r="G25" s="53">
        <v>-0.91930000000000001</v>
      </c>
      <c r="H25" s="49">
        <v>0.17580000000000001</v>
      </c>
      <c r="I25" s="49">
        <v>0.1968</v>
      </c>
      <c r="J25" s="49">
        <v>2.1000000000000001E-2</v>
      </c>
      <c r="K25" s="53">
        <v>0.44929999999999998</v>
      </c>
      <c r="L25" s="53">
        <v>0.53439999999999999</v>
      </c>
      <c r="M25" s="57">
        <v>8.5099999999999995E-2</v>
      </c>
      <c r="N25" s="45">
        <v>4.9463999999999997</v>
      </c>
      <c r="O25" s="45">
        <v>3.7265000000000001</v>
      </c>
      <c r="P25" s="62">
        <v>-1.2199</v>
      </c>
      <c r="Q25" s="63">
        <f t="shared" si="0"/>
        <v>-24.66</v>
      </c>
    </row>
    <row r="26" spans="1:17" x14ac:dyDescent="0.25">
      <c r="A26" s="37" t="s">
        <v>50</v>
      </c>
      <c r="B26" s="41">
        <v>65.390699999999995</v>
      </c>
      <c r="C26" s="41">
        <v>56.0381</v>
      </c>
      <c r="D26" s="41">
        <v>-9.3526000000000007</v>
      </c>
      <c r="E26" s="53">
        <v>86.489000000000004</v>
      </c>
      <c r="F26" s="53">
        <v>70.546199999999999</v>
      </c>
      <c r="G26" s="53">
        <v>-15.9428</v>
      </c>
      <c r="H26" s="49">
        <v>9.8110999999999997</v>
      </c>
      <c r="I26" s="49">
        <v>17.228200000000001</v>
      </c>
      <c r="J26" s="49">
        <v>7.4170999999999996</v>
      </c>
      <c r="K26" s="53">
        <v>67.883700000000005</v>
      </c>
      <c r="L26" s="53">
        <v>71.661100000000005</v>
      </c>
      <c r="M26" s="57">
        <v>3.7774000000000001</v>
      </c>
      <c r="N26" s="45">
        <v>229.5745</v>
      </c>
      <c r="O26" s="45">
        <v>215.4736</v>
      </c>
      <c r="P26" s="62">
        <v>-14.100899999999999</v>
      </c>
      <c r="Q26" s="63">
        <f t="shared" si="0"/>
        <v>-6.14</v>
      </c>
    </row>
    <row r="27" spans="1:17" x14ac:dyDescent="0.25">
      <c r="A27" s="37" t="s">
        <v>51</v>
      </c>
      <c r="B27" s="41">
        <v>4.7812000000000001</v>
      </c>
      <c r="C27" s="41">
        <v>3.4182000000000001</v>
      </c>
      <c r="D27" s="41">
        <v>-1.363</v>
      </c>
      <c r="E27" s="53">
        <v>5.9374000000000002</v>
      </c>
      <c r="F27" s="53">
        <v>4.1856</v>
      </c>
      <c r="G27" s="53">
        <v>-1.7518</v>
      </c>
      <c r="H27" s="49">
        <v>0.23680000000000001</v>
      </c>
      <c r="I27" s="49">
        <v>0.27550000000000002</v>
      </c>
      <c r="J27" s="49">
        <v>3.8699999999999998E-2</v>
      </c>
      <c r="K27" s="53">
        <v>0.83289999999999997</v>
      </c>
      <c r="L27" s="53">
        <v>1.0244</v>
      </c>
      <c r="M27" s="57">
        <v>0.1915</v>
      </c>
      <c r="N27" s="45">
        <v>11.7883</v>
      </c>
      <c r="O27" s="45">
        <v>8.9037000000000006</v>
      </c>
      <c r="P27" s="62">
        <v>-2.8845999999999998</v>
      </c>
      <c r="Q27" s="63">
        <f t="shared" si="0"/>
        <v>-24.47</v>
      </c>
    </row>
    <row r="28" spans="1:17" x14ac:dyDescent="0.25">
      <c r="A28" s="37" t="s">
        <v>52</v>
      </c>
      <c r="B28" s="41">
        <v>5.1216999999999997</v>
      </c>
      <c r="C28" s="41">
        <v>3.3885000000000001</v>
      </c>
      <c r="D28" s="41">
        <v>-1.7332000000000001</v>
      </c>
      <c r="E28" s="53">
        <v>7.4915000000000003</v>
      </c>
      <c r="F28" s="53">
        <v>5.4851000000000001</v>
      </c>
      <c r="G28" s="53">
        <v>-2.0064000000000002</v>
      </c>
      <c r="H28" s="49">
        <v>0.30649999999999999</v>
      </c>
      <c r="I28" s="49">
        <v>0.64459999999999995</v>
      </c>
      <c r="J28" s="49">
        <v>0.33810000000000001</v>
      </c>
      <c r="K28" s="53">
        <v>2.8235000000000001</v>
      </c>
      <c r="L28" s="53">
        <v>2.3045</v>
      </c>
      <c r="M28" s="57">
        <v>-0.51900000000000002</v>
      </c>
      <c r="N28" s="45">
        <v>15.7432</v>
      </c>
      <c r="O28" s="45">
        <v>11.822699999999999</v>
      </c>
      <c r="P28" s="62">
        <v>-3.9205000000000001</v>
      </c>
      <c r="Q28" s="63">
        <f t="shared" si="0"/>
        <v>-24.9</v>
      </c>
    </row>
    <row r="29" spans="1:17" x14ac:dyDescent="0.25">
      <c r="A29" s="37" t="s">
        <v>53</v>
      </c>
      <c r="B29" s="41">
        <v>7.0073999999999996</v>
      </c>
      <c r="C29" s="41">
        <v>5.0997000000000003</v>
      </c>
      <c r="D29" s="41">
        <v>-1.9077</v>
      </c>
      <c r="E29" s="53">
        <v>11.0113</v>
      </c>
      <c r="F29" s="53">
        <v>8.2863000000000007</v>
      </c>
      <c r="G29" s="53">
        <v>-2.7250000000000001</v>
      </c>
      <c r="H29" s="49">
        <v>1.2029000000000001</v>
      </c>
      <c r="I29" s="49">
        <v>1.7111000000000001</v>
      </c>
      <c r="J29" s="49">
        <v>0.50819999999999999</v>
      </c>
      <c r="K29" s="53">
        <v>2.4161999999999999</v>
      </c>
      <c r="L29" s="53">
        <v>2.0983000000000001</v>
      </c>
      <c r="M29" s="57">
        <v>-0.31790000000000002</v>
      </c>
      <c r="N29" s="45">
        <v>21.637799999999999</v>
      </c>
      <c r="O29" s="45">
        <v>17.195399999999999</v>
      </c>
      <c r="P29" s="62">
        <v>-4.4424000000000001</v>
      </c>
      <c r="Q29" s="63">
        <f t="shared" si="0"/>
        <v>-20.53</v>
      </c>
    </row>
    <row r="30" spans="1:17" x14ac:dyDescent="0.25">
      <c r="A30" s="37" t="s">
        <v>54</v>
      </c>
      <c r="B30" s="41">
        <v>6.1741000000000001</v>
      </c>
      <c r="C30" s="41">
        <v>4.5449999999999999</v>
      </c>
      <c r="D30" s="41">
        <v>-1.6291</v>
      </c>
      <c r="E30" s="53">
        <v>10.344200000000001</v>
      </c>
      <c r="F30" s="53">
        <v>7.9073000000000002</v>
      </c>
      <c r="G30" s="53">
        <v>-2.4369000000000001</v>
      </c>
      <c r="H30" s="49">
        <v>0.36780000000000002</v>
      </c>
      <c r="I30" s="49">
        <v>0.85509999999999997</v>
      </c>
      <c r="J30" s="49">
        <v>0.48730000000000001</v>
      </c>
      <c r="K30" s="53">
        <v>2.1739000000000002</v>
      </c>
      <c r="L30" s="53">
        <v>3.1503999999999999</v>
      </c>
      <c r="M30" s="57">
        <v>0.97650000000000003</v>
      </c>
      <c r="N30" s="45">
        <v>19.059999999999999</v>
      </c>
      <c r="O30" s="45">
        <v>16.457799999999999</v>
      </c>
      <c r="P30" s="62">
        <v>-2.6021999999999998</v>
      </c>
      <c r="Q30" s="63">
        <f t="shared" si="0"/>
        <v>-13.65</v>
      </c>
    </row>
    <row r="31" spans="1:17" x14ac:dyDescent="0.25">
      <c r="A31" s="37" t="s">
        <v>55</v>
      </c>
      <c r="B31" s="41">
        <v>3.7446999999999999</v>
      </c>
      <c r="C31" s="41">
        <v>2.6293000000000002</v>
      </c>
      <c r="D31" s="41">
        <v>-1.1153999999999999</v>
      </c>
      <c r="E31" s="53">
        <v>4.7586000000000004</v>
      </c>
      <c r="F31" s="53">
        <v>3.6251000000000002</v>
      </c>
      <c r="G31" s="53">
        <v>-1.1335</v>
      </c>
      <c r="H31" s="49">
        <v>0.4708</v>
      </c>
      <c r="I31" s="49">
        <v>0.67279999999999995</v>
      </c>
      <c r="J31" s="49">
        <v>0.20200000000000001</v>
      </c>
      <c r="K31" s="53">
        <v>1.024</v>
      </c>
      <c r="L31" s="53">
        <v>1.2535000000000001</v>
      </c>
      <c r="M31" s="57">
        <v>0.22950000000000001</v>
      </c>
      <c r="N31" s="45">
        <v>9.9981000000000009</v>
      </c>
      <c r="O31" s="45">
        <v>8.1806999999999999</v>
      </c>
      <c r="P31" s="62">
        <v>-1.8173999999999999</v>
      </c>
      <c r="Q31" s="63">
        <f t="shared" si="0"/>
        <v>-18.18</v>
      </c>
    </row>
    <row r="32" spans="1:17" x14ac:dyDescent="0.25">
      <c r="A32" s="37" t="s">
        <v>56</v>
      </c>
      <c r="B32" s="41">
        <v>7.4436</v>
      </c>
      <c r="C32" s="41">
        <v>6.0190999999999999</v>
      </c>
      <c r="D32" s="41">
        <v>-1.4245000000000001</v>
      </c>
      <c r="E32" s="53">
        <v>11.145</v>
      </c>
      <c r="F32" s="53">
        <v>8.5526999999999997</v>
      </c>
      <c r="G32" s="53">
        <v>-2.5922999999999998</v>
      </c>
      <c r="H32" s="49">
        <v>0.84079999999999999</v>
      </c>
      <c r="I32" s="49">
        <v>1.2577</v>
      </c>
      <c r="J32" s="49">
        <v>0.41689999999999999</v>
      </c>
      <c r="K32" s="53">
        <v>1.8222</v>
      </c>
      <c r="L32" s="53">
        <v>1.7863</v>
      </c>
      <c r="M32" s="57">
        <v>-3.5900000000000001E-2</v>
      </c>
      <c r="N32" s="45">
        <v>21.2516</v>
      </c>
      <c r="O32" s="45">
        <v>17.6158</v>
      </c>
      <c r="P32" s="62">
        <v>-3.6358000000000001</v>
      </c>
      <c r="Q32" s="63">
        <f t="shared" si="0"/>
        <v>-17.11</v>
      </c>
    </row>
    <row r="33" spans="1:17" x14ac:dyDescent="0.25">
      <c r="A33" s="37" t="s">
        <v>57</v>
      </c>
      <c r="B33" s="41">
        <v>2.0884999999999998</v>
      </c>
      <c r="C33" s="41">
        <v>1.5187999999999999</v>
      </c>
      <c r="D33" s="41">
        <v>-0.56969999999999998</v>
      </c>
      <c r="E33" s="53">
        <v>3.0110000000000001</v>
      </c>
      <c r="F33" s="53">
        <v>2.4205000000000001</v>
      </c>
      <c r="G33" s="53">
        <v>-0.59050000000000002</v>
      </c>
      <c r="H33" s="49">
        <v>0.17730000000000001</v>
      </c>
      <c r="I33" s="49">
        <v>0.42830000000000001</v>
      </c>
      <c r="J33" s="49">
        <v>0.251</v>
      </c>
      <c r="K33" s="53">
        <v>0.17799999999999999</v>
      </c>
      <c r="L33" s="53">
        <v>0.5323</v>
      </c>
      <c r="M33" s="57">
        <v>0.3543</v>
      </c>
      <c r="N33" s="45">
        <v>5.4547999999999996</v>
      </c>
      <c r="O33" s="45">
        <v>4.8998999999999997</v>
      </c>
      <c r="P33" s="62">
        <v>-0.55489999999999995</v>
      </c>
      <c r="Q33" s="63">
        <f t="shared" si="0"/>
        <v>-10.17</v>
      </c>
    </row>
    <row r="34" spans="1:17" x14ac:dyDescent="0.25">
      <c r="A34" s="37" t="s">
        <v>58</v>
      </c>
      <c r="B34" s="41">
        <v>1.7657</v>
      </c>
      <c r="C34" s="41">
        <v>1.147</v>
      </c>
      <c r="D34" s="41">
        <v>-0.61870000000000003</v>
      </c>
      <c r="E34" s="53">
        <v>3.7810999999999999</v>
      </c>
      <c r="F34" s="53">
        <v>2.8650000000000002</v>
      </c>
      <c r="G34" s="53">
        <v>-0.91610000000000003</v>
      </c>
      <c r="H34" s="49">
        <v>0.15670000000000001</v>
      </c>
      <c r="I34" s="49">
        <v>0.18290000000000001</v>
      </c>
      <c r="J34" s="49">
        <v>2.6200000000000001E-2</v>
      </c>
      <c r="K34" s="53">
        <v>1.7625999999999999</v>
      </c>
      <c r="L34" s="53">
        <v>1.3673999999999999</v>
      </c>
      <c r="M34" s="57">
        <v>-0.3952</v>
      </c>
      <c r="N34" s="45">
        <v>7.4661</v>
      </c>
      <c r="O34" s="45">
        <v>5.5622999999999996</v>
      </c>
      <c r="P34" s="62">
        <v>-1.9037999999999999</v>
      </c>
      <c r="Q34" s="63">
        <f t="shared" si="0"/>
        <v>-25.5</v>
      </c>
    </row>
    <row r="35" spans="1:17" ht="15.75" thickBot="1" x14ac:dyDescent="0.3">
      <c r="A35" s="38" t="s">
        <v>60</v>
      </c>
      <c r="B35" s="42">
        <v>0</v>
      </c>
      <c r="C35" s="42">
        <v>0</v>
      </c>
      <c r="D35" s="42">
        <v>0</v>
      </c>
      <c r="E35" s="54">
        <v>0</v>
      </c>
      <c r="F35" s="54">
        <v>0</v>
      </c>
      <c r="G35" s="54">
        <v>0</v>
      </c>
      <c r="H35" s="50">
        <v>0</v>
      </c>
      <c r="I35" s="50">
        <v>0</v>
      </c>
      <c r="J35" s="50">
        <v>0</v>
      </c>
      <c r="K35" s="54">
        <v>578.20709999999997</v>
      </c>
      <c r="L35" s="54">
        <v>489.60788880000001</v>
      </c>
      <c r="M35" s="58">
        <v>-88.599211199999971</v>
      </c>
      <c r="N35" s="46">
        <v>578.20709999999997</v>
      </c>
      <c r="O35" s="46">
        <v>489.60788880000001</v>
      </c>
      <c r="P35" s="64">
        <v>-88.599211199999971</v>
      </c>
      <c r="Q35" s="65">
        <f t="shared" si="0"/>
        <v>-15.32</v>
      </c>
    </row>
    <row r="36" spans="1:17" ht="15.75" thickBot="1" x14ac:dyDescent="0.3">
      <c r="A36" s="39" t="s">
        <v>61</v>
      </c>
      <c r="B36" s="43">
        <f>SUM(B5:B35)</f>
        <v>268.26460000000003</v>
      </c>
      <c r="C36" s="43">
        <f t="shared" ref="C36:L36" si="1">SUM(C5:C35)</f>
        <v>213.02940000000001</v>
      </c>
      <c r="D36" s="43">
        <f t="shared" ref="D36" si="2">+C36-B36</f>
        <v>-55.23520000000002</v>
      </c>
      <c r="E36" s="55">
        <f t="shared" si="1"/>
        <v>370.71690000000001</v>
      </c>
      <c r="F36" s="55">
        <f t="shared" si="1"/>
        <v>293.64589999999998</v>
      </c>
      <c r="G36" s="55">
        <f t="shared" ref="G36" si="3">+F36-E36</f>
        <v>-77.071000000000026</v>
      </c>
      <c r="H36" s="51">
        <f t="shared" si="1"/>
        <v>44.979900000000001</v>
      </c>
      <c r="I36" s="51">
        <f>SUM(I5:I35)</f>
        <v>62.107600000000005</v>
      </c>
      <c r="J36" s="51">
        <f t="shared" ref="J36" si="4">+I36-H36</f>
        <v>17.127700000000004</v>
      </c>
      <c r="K36" s="55">
        <f>SUM(K5:K35)</f>
        <v>706.83690000000001</v>
      </c>
      <c r="L36" s="55">
        <f t="shared" si="1"/>
        <v>634.44358880000004</v>
      </c>
      <c r="M36" s="59">
        <f t="shared" ref="M36" si="5">+L36-K36</f>
        <v>-72.393311199999971</v>
      </c>
      <c r="N36" s="47">
        <f t="shared" ref="N36" si="6">B36+E36+H36+K36</f>
        <v>1390.7983000000002</v>
      </c>
      <c r="O36" s="47">
        <f t="shared" ref="O36" si="7">C36+F36+I36+L36</f>
        <v>1203.2264888</v>
      </c>
      <c r="P36" s="66">
        <f t="shared" ref="P36" si="8">O36-N36</f>
        <v>-187.57181120000018</v>
      </c>
      <c r="Q36" s="67">
        <f t="shared" si="0"/>
        <v>-13.49</v>
      </c>
    </row>
  </sheetData>
  <mergeCells count="23">
    <mergeCell ref="N3:N4"/>
    <mergeCell ref="O3:O4"/>
    <mergeCell ref="P3:P4"/>
    <mergeCell ref="Q3:Q4"/>
    <mergeCell ref="A3:A4"/>
    <mergeCell ref="B3:B4"/>
    <mergeCell ref="C3:C4"/>
    <mergeCell ref="D3:D4"/>
    <mergeCell ref="E3:E4"/>
    <mergeCell ref="B2:D2"/>
    <mergeCell ref="E2:G2"/>
    <mergeCell ref="H2:J2"/>
    <mergeCell ref="K2:M2"/>
    <mergeCell ref="A1:Q1"/>
    <mergeCell ref="N2:Q2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.11811023622047245" right="0.11811023622047245" top="0.15748031496062992" bottom="0.15748031496062992" header="0.11811023622047245" footer="0.11811023622047245"/>
  <pageSetup paperSize="9" scale="96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SEGMENT WISE MARCH 19 VS 20</vt:lpstr>
      <vt:lpstr>SEGMENT WISE 18-19 VS 19-20 </vt:lpstr>
      <vt:lpstr>SSA WISE MAR 19 VS 2020</vt:lpstr>
      <vt:lpstr>SSA WISE 2018-19 VS 2019-20</vt:lpstr>
      <vt:lpstr>'SSA WISE 2018-19 VS 2019-20'!Print_Area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section</dc:creator>
  <cp:lastModifiedBy>SNEA MH</cp:lastModifiedBy>
  <cp:lastPrinted>2020-04-07T06:08:50Z</cp:lastPrinted>
  <dcterms:created xsi:type="dcterms:W3CDTF">2020-04-05T09:59:09Z</dcterms:created>
  <dcterms:modified xsi:type="dcterms:W3CDTF">2020-04-10T19:11:32Z</dcterms:modified>
</cp:coreProperties>
</file>